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60" windowWidth="28800" windowHeight="14310" tabRatio="500" activeTab="2"/>
  </bookViews>
  <sheets>
    <sheet name="Prehlad" sheetId="3" r:id="rId1"/>
    <sheet name="Figury" sheetId="4" r:id="rId2"/>
    <sheet name="Rekapitulacia" sheetId="5" r:id="rId3"/>
    <sheet name="Kryci list" sheetId="6" r:id="rId4"/>
  </sheets>
  <definedNames>
    <definedName name="fakt1R">#REF!</definedName>
    <definedName name="_xlnm.Print_Titles" localSheetId="1">Figury!$8:$10</definedName>
    <definedName name="_xlnm.Print_Titles" localSheetId="0">Prehlad!$8:$10</definedName>
    <definedName name="_xlnm.Print_Titles" localSheetId="2">Rekapitulacia!$8:$10</definedName>
    <definedName name="_xlnm.Print_Area" localSheetId="1">Figury!$A:$D</definedName>
    <definedName name="_xlnm.Print_Area" localSheetId="3">'Kryci list'!$A:$J</definedName>
    <definedName name="_xlnm.Print_Area" localSheetId="0">Prehlad!$A:$O</definedName>
    <definedName name="_xlnm.Print_Area" localSheetId="2">Rekapitulacia!$A:$G</definedName>
  </definedNames>
  <calcPr calcId="145621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I30" i="6" l="1"/>
  <c r="J30" i="6" s="1"/>
  <c r="G23" i="5"/>
  <c r="F23" i="5"/>
  <c r="E23" i="5"/>
  <c r="D23" i="5"/>
  <c r="G22" i="5"/>
  <c r="F22" i="5"/>
  <c r="E22" i="5"/>
  <c r="D22" i="5"/>
  <c r="G21" i="5"/>
  <c r="F21" i="5"/>
  <c r="E21" i="5"/>
  <c r="D21" i="5"/>
  <c r="G20" i="5"/>
  <c r="F20" i="5"/>
  <c r="E20" i="5"/>
  <c r="D20" i="5"/>
  <c r="G19" i="5"/>
  <c r="F19" i="5"/>
  <c r="E19" i="5"/>
  <c r="D19" i="5"/>
  <c r="G18" i="5"/>
  <c r="F18" i="5"/>
  <c r="E18" i="5"/>
  <c r="D18" i="5"/>
  <c r="G17" i="5"/>
  <c r="F17" i="5"/>
  <c r="E17" i="5"/>
  <c r="D17" i="5"/>
  <c r="G16" i="5"/>
  <c r="F16" i="5"/>
  <c r="E16" i="5"/>
  <c r="D16" i="5"/>
  <c r="G15" i="5"/>
  <c r="F15" i="5"/>
  <c r="E15" i="5"/>
  <c r="D15" i="5"/>
  <c r="G14" i="5"/>
  <c r="F14" i="5"/>
  <c r="E14" i="5"/>
  <c r="D14" i="5"/>
  <c r="G13" i="5"/>
  <c r="F13" i="5"/>
  <c r="E13" i="5"/>
  <c r="D13" i="5"/>
  <c r="G12" i="5"/>
  <c r="F12" i="5"/>
  <c r="E12" i="5"/>
  <c r="D12" i="5"/>
  <c r="J26" i="6"/>
  <c r="F26" i="6"/>
  <c r="J20" i="6"/>
  <c r="E20" i="6"/>
  <c r="D20" i="6"/>
  <c r="F19" i="6"/>
  <c r="F18" i="6"/>
  <c r="F17" i="6"/>
  <c r="J14" i="6"/>
  <c r="J13" i="6"/>
  <c r="F1" i="6"/>
  <c r="B8" i="5"/>
  <c r="D8" i="3"/>
  <c r="F20" i="6" l="1"/>
  <c r="I29" i="6" l="1"/>
  <c r="J29" i="6" s="1"/>
  <c r="J31" i="6" l="1"/>
  <c r="F13" i="6" l="1"/>
  <c r="F14" i="6"/>
  <c r="F12" i="6"/>
  <c r="J12" i="6"/>
</calcChain>
</file>

<file path=xl/sharedStrings.xml><?xml version="1.0" encoding="utf-8"?>
<sst xmlns="http://schemas.openxmlformats.org/spreadsheetml/2006/main" count="839" uniqueCount="369">
  <si>
    <t>a</t>
  </si>
  <si>
    <t>Dodávateľ:</t>
  </si>
  <si>
    <t>Odberateľ: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</si>
  <si>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</si>
  <si>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</si>
  <si>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</si>
  <si>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</si>
  <si>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</si>
  <si>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</si>
  <si>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</si>
  <si>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</si>
  <si>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</si>
  <si>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</si>
  <si>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</si>
  <si>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</si>
  <si>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</si>
  <si>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</si>
  <si>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</si>
  <si>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</si>
  <si>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</si>
  <si>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</si>
  <si>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</si>
  <si>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</si>
  <si>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</si>
  <si>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</si>
  <si>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</si>
  <si>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</si>
  <si>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</si>
  <si>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</si>
  <si>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</si>
  <si>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</si>
  <si>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</si>
  <si>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</si>
  <si>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</si>
  <si>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</si>
  <si>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</si>
  <si>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</si>
  <si>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</si>
  <si>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</si>
  <si>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</si>
  <si>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</si>
  <si>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</si>
  <si>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</si>
  <si>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</si>
  <si>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</si>
  <si>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</si>
  <si>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</si>
  <si>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</si>
  <si>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</si>
  <si>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</si>
  <si>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</si>
  <si>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</si>
  <si>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</si>
  <si>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</si>
  <si>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</si>
  <si>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</si>
  <si>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</si>
  <si>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</si>
  <si>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</si>
  <si>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</si>
  <si>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</si>
  <si>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</si>
  <si>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</si>
  <si>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</si>
  <si>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</si>
  <si>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</si>
  <si>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</si>
  <si>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</si>
  <si>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</si>
  <si>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</si>
  <si>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</si>
  <si>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</si>
  <si>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</si>
  <si>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</si>
  <si>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</si>
  <si>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</si>
  <si>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</si>
  <si>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</si>
  <si>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</si>
  <si>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</si>
  <si>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</si>
  <si>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</si>
  <si>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</si>
  <si>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</si>
  <si>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</si>
  <si>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</si>
  <si>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</si>
  <si>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</si>
  <si>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</si>
  <si>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</si>
  <si>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</si>
  <si>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</si>
  <si>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</si>
  <si>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</si>
  <si>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</si>
  <si>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</si>
  <si>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</si>
  <si>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</si>
  <si>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</si>
  <si>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</si>
  <si>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</si>
  <si>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</si>
  <si>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</si>
  <si>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</si>
  <si>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</si>
  <si>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</si>
  <si>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</si>
  <si>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</si>
  <si>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</si>
  <si>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</si>
  <si>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</si>
  <si>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</si>
  <si>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</si>
  <si>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</si>
  <si>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</si>
  <si>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</si>
  <si>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</si>
  <si>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</si>
  <si>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</si>
  <si>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</si>
  <si>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</si>
  <si>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</si>
  <si>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Stavba : "HOSPODÁRSKA - ÚPRAVA VYBRANÝCH DVOROV - OD SLÁDKOVIČOVEJ PO ŠTUDENTSKÚ"</t>
  </si>
  <si>
    <t>Objekt : SO 05  STOJISKO PRE KONTAJNERY - Dvor 4</t>
  </si>
  <si>
    <t>Trnava</t>
  </si>
  <si>
    <t>JKSO :</t>
  </si>
  <si>
    <t xml:space="preserve">MESTO TRNAVA </t>
  </si>
  <si>
    <t>91705 Trnava</t>
  </si>
  <si>
    <t xml:space="preserve">Ing.Róbert Kováčik- autorizovaný stavebný inžinier </t>
  </si>
  <si>
    <t>91105 Trenčín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</si>
  <si>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</si>
  <si>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</si>
  <si>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</si>
  <si>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</si>
  <si>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</si>
  <si>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</si>
  <si>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</si>
  <si>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</si>
  <si>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</si>
  <si>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</si>
  <si>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</si>
  <si>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</si>
  <si>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</si>
  <si>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</si>
  <si>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</si>
  <si>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</si>
  <si>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</si>
  <si>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</si>
  <si>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</si>
  <si>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</si>
  <si>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</si>
  <si>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221</t>
  </si>
  <si>
    <t>113106611</t>
  </si>
  <si>
    <t>Rozoberanie zámkovej dlažby všetkých druhov</t>
  </si>
  <si>
    <t>m2</t>
  </si>
  <si>
    <t xml:space="preserve">E1                  </t>
  </si>
  <si>
    <t>11310-6611</t>
  </si>
  <si>
    <t>45.11.11</t>
  </si>
  <si>
    <t>EK</t>
  </si>
  <si>
    <t>S</t>
  </si>
  <si>
    <t>113107123</t>
  </si>
  <si>
    <t>Odstránenie podkladov alebo krytov z kameniva drv. hr. 200-300 mm, do 200 m2</t>
  </si>
  <si>
    <t>11310-7123</t>
  </si>
  <si>
    <t>113107124</t>
  </si>
  <si>
    <t>Odstránenie podkladov alebo krytov z kameniva drv. hr. 300-400 mm, do 200 m2</t>
  </si>
  <si>
    <t>11310-7124</t>
  </si>
  <si>
    <t>113107143</t>
  </si>
  <si>
    <t>Odstránenie podkladov alebo krytov živičných hr. 100-150 mm</t>
  </si>
  <si>
    <t>11310-7143</t>
  </si>
  <si>
    <t>272</t>
  </si>
  <si>
    <t>113202111</t>
  </si>
  <si>
    <t>Vytrhanie krajníkov alebo obrubníkov stojatých</t>
  </si>
  <si>
    <t>m</t>
  </si>
  <si>
    <t>11320-2111</t>
  </si>
  <si>
    <t>001</t>
  </si>
  <si>
    <t>122201101</t>
  </si>
  <si>
    <t>Odkopávky a prekopávky nezapaž. v horn. tr. 3 do 100 m3</t>
  </si>
  <si>
    <t>m3</t>
  </si>
  <si>
    <t>12220-1101</t>
  </si>
  <si>
    <t>45.11.21</t>
  </si>
  <si>
    <t>9,2*0,5*0,48 =   2,208</t>
  </si>
  <si>
    <t>122201109</t>
  </si>
  <si>
    <t>Príplatok za lepivosť horniny tr.3</t>
  </si>
  <si>
    <t>12220-1109</t>
  </si>
  <si>
    <t>2,208*0,3 =   0,662</t>
  </si>
  <si>
    <t>131201201</t>
  </si>
  <si>
    <t>Hĺbenie jám zapaž. v horn. tr. 3 do 100 m3</t>
  </si>
  <si>
    <t>13120-1201</t>
  </si>
  <si>
    <t>2,7*9,2*1,75 =   43,470</t>
  </si>
  <si>
    <t>131201209</t>
  </si>
  <si>
    <t>Príplatok za lepivosť  horn. tr. 3</t>
  </si>
  <si>
    <t>13120-1209</t>
  </si>
  <si>
    <t>43,47*0,3 =   13,041</t>
  </si>
  <si>
    <t>151101201</t>
  </si>
  <si>
    <t>Zhotovenie paženia stien výkopu príložné hl. do 4 m</t>
  </si>
  <si>
    <t>15110-1201</t>
  </si>
  <si>
    <t>(9,2+2,7*2)*1,75+9,2*1,27 =   37,234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</si>
  <si>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</si>
  <si>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</si>
  <si>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</si>
  <si>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</si>
  <si>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</si>
  <si>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</si>
  <si>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</si>
  <si>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</si>
  <si>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</si>
  <si>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162701102</t>
  </si>
  <si>
    <t>Vodorovné premiestnenie výkopu do 7000 m horn. tr. 1-4</t>
  </si>
  <si>
    <t>16270-1102</t>
  </si>
  <si>
    <t>45.11.24</t>
  </si>
  <si>
    <t>2,208+43,47 =   45,678</t>
  </si>
  <si>
    <t>175101102</t>
  </si>
  <si>
    <t>Obsyp kontajnera štrkodrvou fr.0-32 so zhutnením po vrstvách</t>
  </si>
  <si>
    <t>17510-1101</t>
  </si>
  <si>
    <t>9,2*2,7*1,4 =   34,776</t>
  </si>
  <si>
    <t>odpočet kontajnera</t>
  </si>
  <si>
    <t>-3,14*(0,7+0,6)/2*(0,7+0,6)/2*1,4*5 =   -9,287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</si>
  <si>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</si>
  <si>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</si>
  <si>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</si>
  <si>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</si>
  <si>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</si>
  <si>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</si>
  <si>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</si>
  <si>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25,489*1,67 =   42,567</t>
  </si>
  <si>
    <t>231</t>
  </si>
  <si>
    <t>182001111</t>
  </si>
  <si>
    <t>Plošná úprava terénu, nerovnosti v rovine</t>
  </si>
  <si>
    <t>18200-1111</t>
  </si>
  <si>
    <t>pod dlažbu</t>
  </si>
  <si>
    <t>12,2 =   12,200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</si>
  <si>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</si>
  <si>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</si>
  <si>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</si>
  <si>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</si>
  <si>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</si>
  <si>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</si>
  <si>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</si>
  <si>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9,2*2,7 =   24,840</t>
  </si>
  <si>
    <t>2 - ZÁKLADY spolu:</t>
  </si>
  <si>
    <t>3 - ZVISLÉ A KOMPLETNÉ KONŠTRUKCIE</t>
  </si>
  <si>
    <t>271</t>
  </si>
  <si>
    <t>386120004</t>
  </si>
  <si>
    <t>Montáž a dodávka monitorovacích senzorov</t>
  </si>
  <si>
    <t>kus</t>
  </si>
  <si>
    <t xml:space="preserve">E3                  </t>
  </si>
  <si>
    <t>38612-0006</t>
  </si>
  <si>
    <t>45.21.41</t>
  </si>
  <si>
    <t>386120009</t>
  </si>
  <si>
    <t>Osadenie kontajnerov 5m3</t>
  </si>
  <si>
    <t>2836</t>
  </si>
  <si>
    <t>Doprava,dodávka kontajnerov 5m3-komunálny odpad</t>
  </si>
  <si>
    <t>283116380</t>
  </si>
  <si>
    <t>25.21.30</t>
  </si>
  <si>
    <t>2837</t>
  </si>
  <si>
    <t>Doprava,dodávka kontajnerov 5m3-plast</t>
  </si>
  <si>
    <t>2838</t>
  </si>
  <si>
    <t>Doprava,dodávka kontajnerov 5m3-papier</t>
  </si>
  <si>
    <t>2839</t>
  </si>
  <si>
    <t>Doprava,dodávka kontajnerov delený komunálny odpad+sklo</t>
  </si>
  <si>
    <t>3 - ZVISLÉ A KOMPLETNÉ KONŠTRUKCIE spolu:</t>
  </si>
  <si>
    <t>4 - VODOROVNÉ KONŠTRUKCIE</t>
  </si>
  <si>
    <t>321</t>
  </si>
  <si>
    <t>451561111</t>
  </si>
  <si>
    <t xml:space="preserve">E4                  </t>
  </si>
  <si>
    <t>45156-1111</t>
  </si>
  <si>
    <t>45.24.13</t>
  </si>
  <si>
    <t>4 - VODOROVNÉ KONŠTRUKCIE spolu:</t>
  </si>
  <si>
    <t>5 - KOMUNIKÁCIE</t>
  </si>
  <si>
    <t>564831109</t>
  </si>
  <si>
    <t>Podklad zo štrkodrte fr. 0-32 zhutnenie 50 MPa hr. 100 mm ozn. A+B</t>
  </si>
  <si>
    <t xml:space="preserve">E5                  </t>
  </si>
  <si>
    <t>56483-1111</t>
  </si>
  <si>
    <t>45.23.11</t>
  </si>
  <si>
    <t>564871115</t>
  </si>
  <si>
    <t>Podklad zo štrkodrte fr. 0-32 zhutnenie 40MPa hr. 250-300 mm mm ozn.B</t>
  </si>
  <si>
    <t>56487-1112</t>
  </si>
  <si>
    <t>572942113</t>
  </si>
  <si>
    <t>Vyspravenie krytov vozov. po osadení obrubníka asfaltovou zálievkou</t>
  </si>
  <si>
    <t>57294-2112</t>
  </si>
  <si>
    <t xml:space="preserve">  .  .  </t>
  </si>
  <si>
    <t>9,5*0,3*2 =   5,700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</si>
  <si>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</si>
  <si>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</si>
  <si>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</si>
  <si>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</si>
  <si>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</si>
  <si>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</si>
  <si>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</si>
  <si>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</si>
  <si>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12,2*1,01 =   12,322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</si>
  <si>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</si>
  <si>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</si>
  <si>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</si>
  <si>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</si>
  <si>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</si>
  <si>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</si>
  <si>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</si>
  <si>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45.25.50</t>
  </si>
  <si>
    <t>9,2*2,7*0,15 =   3,726</t>
  </si>
  <si>
    <t>6 - ÚPRAVY POVRCHOV, PODLAHY, VÝPLNE spolu:</t>
  </si>
  <si>
    <t>9 - OSTATNÉ KONŠTRUKCIE A PRÁCE</t>
  </si>
  <si>
    <t>916311123</t>
  </si>
  <si>
    <t>Osadenie cest. obrubníka bet. stojatého, lôžko betón tr. C 12/15 s bočnou oporou</t>
  </si>
  <si>
    <t xml:space="preserve">E9                  </t>
  </si>
  <si>
    <t>91631-1123</t>
  </si>
  <si>
    <t>592174500</t>
  </si>
  <si>
    <t>Obrubník cestný  100x15x30</t>
  </si>
  <si>
    <t>916561111</t>
  </si>
  <si>
    <t>Osadenie parkového obrubníka betón. do lôžka z betónu tr. C 12/15 s bočnou oporou</t>
  </si>
  <si>
    <t>91656-1111</t>
  </si>
  <si>
    <t>592173208</t>
  </si>
  <si>
    <t>Obrubník parkový 100x5x20</t>
  </si>
  <si>
    <t>918101111</t>
  </si>
  <si>
    <t>Lôžko pod obrubníky, krajníky, obruby z betónu tr. C 12/15</t>
  </si>
  <si>
    <t>91810-1111</t>
  </si>
  <si>
    <t>14,8*0,2*0,15+8,8*0,3*0,15 =   0,840</t>
  </si>
  <si>
    <t>919735113</t>
  </si>
  <si>
    <t>Rezanie stávajúceho živičného krytu alebo podkladu hr. 100-150 mm</t>
  </si>
  <si>
    <t>91973-5113</t>
  </si>
  <si>
    <t>979082213</t>
  </si>
  <si>
    <t>Vodorovná doprava sute po suchu do 1 km</t>
  </si>
  <si>
    <t>97908-2213</t>
  </si>
  <si>
    <t>20,909+0,135 =   21,044</t>
  </si>
  <si>
    <t>979082219</t>
  </si>
  <si>
    <t>Príplatok za každý ďalší 1 km sute</t>
  </si>
  <si>
    <t>97908-2219</t>
  </si>
  <si>
    <t>21,044*6 =   126,264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</si>
  <si>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</si>
  <si>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</si>
  <si>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</si>
  <si>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</si>
  <si>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</si>
  <si>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</si>
  <si>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</si>
  <si>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4,0*0,316 =   1,264</t>
  </si>
  <si>
    <t>979131410</t>
  </si>
  <si>
    <t>Poplatok za ulož.a znešk.stav.sute na urč.sklád. -z demol.vozoviek "O"-ost.odpad</t>
  </si>
  <si>
    <t>97913-1410</t>
  </si>
  <si>
    <t>20,909-1,264 =   19,645</t>
  </si>
  <si>
    <t>979131415</t>
  </si>
  <si>
    <t>Poplatok za uloženie vykopanej zeminy</t>
  </si>
  <si>
    <t>97913-1415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</si>
  <si>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</si>
  <si>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</si>
  <si>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</si>
  <si>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</si>
  <si>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</si>
  <si>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</si>
  <si>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</si>
  <si>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</si>
  <si>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</si>
  <si>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</si>
  <si>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</si>
  <si>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</si>
  <si>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</si>
  <si>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</si>
  <si>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</si>
  <si>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</si>
  <si>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</si>
  <si>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</si>
  <si>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</si>
  <si>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</si>
  <si>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</si>
  <si>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</si>
  <si>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</si>
  <si>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</si>
  <si>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Dátum: 04.02.2022</t>
  </si>
  <si>
    <t>Lôžko pod dlažbu zo štrkodrvy fr.4-8mm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</si>
</sst>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112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67">
    <xf numFmtId="0" fontId="0" fillId="0" borderId="0" xfId="0"/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1" xfId="49" applyFont="1" applyBorder="1" applyAlignment="1">
      <alignment horizontal="left" vertical="center"/>
    </xf>
    <xf numFmtId="0" fontId="1" fillId="0" borderId="52" xfId="49" applyFont="1" applyBorder="1" applyAlignment="1">
      <alignment horizontal="left" vertical="center"/>
    </xf>
    <xf numFmtId="0" fontId="1" fillId="0" borderId="52" xfId="49" applyFont="1" applyBorder="1" applyAlignment="1">
      <alignment horizontal="right" vertical="center"/>
    </xf>
    <xf numFmtId="0" fontId="1" fillId="0" borderId="53" xfId="49" applyFont="1" applyBorder="1" applyAlignment="1">
      <alignment horizontal="left" vertical="center"/>
    </xf>
    <xf numFmtId="0" fontId="1" fillId="0" borderId="54" xfId="49" applyFont="1" applyBorder="1" applyAlignment="1">
      <alignment horizontal="left" vertical="center"/>
    </xf>
    <xf numFmtId="0" fontId="1" fillId="0" borderId="54" xfId="49" applyFont="1" applyBorder="1" applyAlignment="1">
      <alignment horizontal="righ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0" xfId="49" applyFont="1" applyBorder="1" applyAlignment="1">
      <alignment horizontal="lef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51" xfId="49" applyFont="1" applyBorder="1" applyAlignment="1">
      <alignment horizontal="right" vertical="center"/>
    </xf>
    <xf numFmtId="3" fontId="1" fillId="0" borderId="63" xfId="49" applyNumberFormat="1" applyFont="1" applyBorder="1" applyAlignment="1">
      <alignment horizontal="right" vertical="center"/>
    </xf>
    <xf numFmtId="0" fontId="1" fillId="0" borderId="59" xfId="49" applyFont="1" applyBorder="1" applyAlignment="1">
      <alignment horizontal="right" vertical="center"/>
    </xf>
    <xf numFmtId="3" fontId="1" fillId="0" borderId="64" xfId="49" applyNumberFormat="1" applyFont="1" applyBorder="1" applyAlignment="1">
      <alignment horizontal="right" vertical="center"/>
    </xf>
    <xf numFmtId="0" fontId="1" fillId="0" borderId="61" xfId="49" applyFont="1" applyBorder="1" applyAlignment="1">
      <alignment horizontal="right" vertical="center"/>
    </xf>
    <xf numFmtId="3" fontId="1" fillId="0" borderId="65" xfId="49" applyNumberFormat="1" applyFont="1" applyBorder="1" applyAlignment="1">
      <alignment horizontal="right" vertical="center"/>
    </xf>
    <xf numFmtId="0" fontId="1" fillId="0" borderId="62" xfId="49" applyFont="1" applyBorder="1" applyAlignment="1">
      <alignment horizontal="right" vertical="center"/>
    </xf>
    <xf numFmtId="0" fontId="3" fillId="0" borderId="66" xfId="49" applyFont="1" applyBorder="1" applyAlignment="1">
      <alignment horizontal="center" vertical="center"/>
    </xf>
    <xf numFmtId="0" fontId="1" fillId="0" borderId="67" xfId="49" applyFont="1" applyBorder="1" applyAlignment="1">
      <alignment horizontal="left" vertical="center"/>
    </xf>
    <xf numFmtId="0" fontId="1" fillId="0" borderId="67" xfId="49" applyFont="1" applyBorder="1" applyAlignment="1">
      <alignment horizontal="center" vertical="center"/>
    </xf>
    <xf numFmtId="0" fontId="1" fillId="0" borderId="68" xfId="49" applyFont="1" applyBorder="1" applyAlignment="1">
      <alignment horizontal="center" vertical="center"/>
    </xf>
    <xf numFmtId="0" fontId="1" fillId="0" borderId="69" xfId="49" applyFont="1" applyBorder="1" applyAlignment="1">
      <alignment horizontal="center" vertical="center"/>
    </xf>
    <xf numFmtId="0" fontId="1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3" xfId="49" applyFont="1" applyBorder="1" applyAlignment="1">
      <alignment horizontal="left" vertical="center"/>
    </xf>
    <xf numFmtId="0" fontId="1" fillId="0" borderId="74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5" xfId="49" applyFont="1" applyBorder="1" applyAlignment="1">
      <alignment horizontal="left" vertical="center"/>
    </xf>
    <xf numFmtId="0" fontId="1" fillId="0" borderId="49" xfId="49" applyFont="1" applyBorder="1" applyAlignment="1">
      <alignment horizontal="center" vertical="center"/>
    </xf>
    <xf numFmtId="0" fontId="1" fillId="0" borderId="50" xfId="49" applyFont="1" applyBorder="1" applyAlignment="1">
      <alignment horizontal="left" vertical="center"/>
    </xf>
    <xf numFmtId="0" fontId="1" fillId="0" borderId="79" xfId="49" applyFont="1" applyBorder="1" applyAlignment="1">
      <alignment horizontal="center" vertical="center"/>
    </xf>
    <xf numFmtId="0" fontId="1" fillId="0" borderId="69" xfId="49" applyFont="1" applyBorder="1" applyAlignment="1">
      <alignment horizontal="left" vertical="center"/>
    </xf>
    <xf numFmtId="0" fontId="1" fillId="0" borderId="80" xfId="49" applyFont="1" applyBorder="1" applyAlignment="1">
      <alignment horizontal="center" vertical="center"/>
    </xf>
    <xf numFmtId="0" fontId="1" fillId="0" borderId="81" xfId="49" applyFont="1" applyBorder="1" applyAlignment="1">
      <alignment horizontal="center" vertical="center"/>
    </xf>
    <xf numFmtId="10" fontId="1" fillId="0" borderId="60" xfId="49" applyNumberFormat="1" applyFont="1" applyBorder="1" applyAlignment="1">
      <alignment horizontal="right" vertical="center"/>
    </xf>
    <xf numFmtId="10" fontId="1" fillId="0" borderId="82" xfId="49" applyNumberFormat="1" applyFont="1" applyBorder="1" applyAlignment="1">
      <alignment horizontal="right" vertical="center"/>
    </xf>
    <xf numFmtId="10" fontId="1" fillId="0" borderId="54" xfId="49" applyNumberFormat="1" applyFont="1" applyBorder="1" applyAlignment="1">
      <alignment horizontal="right" vertical="center"/>
    </xf>
    <xf numFmtId="10" fontId="1" fillId="0" borderId="83" xfId="49" applyNumberFormat="1" applyFont="1" applyBorder="1" applyAlignment="1">
      <alignment horizontal="right" vertical="center"/>
    </xf>
    <xf numFmtId="0" fontId="1" fillId="0" borderId="77" xfId="49" applyFont="1" applyBorder="1" applyAlignment="1">
      <alignment horizontal="left" vertical="center"/>
    </xf>
    <xf numFmtId="0" fontId="1" fillId="0" borderId="79" xfId="49" applyFont="1" applyBorder="1" applyAlignment="1">
      <alignment horizontal="right" vertical="center"/>
    </xf>
    <xf numFmtId="0" fontId="1" fillId="0" borderId="85" xfId="49" applyFont="1" applyBorder="1" applyAlignment="1">
      <alignment horizontal="center" vertical="center"/>
    </xf>
    <xf numFmtId="0" fontId="1" fillId="0" borderId="86" xfId="49" applyFont="1" applyBorder="1" applyAlignment="1">
      <alignment horizontal="left" vertical="center"/>
    </xf>
    <xf numFmtId="0" fontId="1" fillId="0" borderId="86" xfId="49" applyFont="1" applyBorder="1" applyAlignment="1">
      <alignment horizontal="right" vertical="center"/>
    </xf>
    <xf numFmtId="0" fontId="1" fillId="0" borderId="87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5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0" xfId="49" applyFont="1" applyAlignment="1">
      <alignment horizontal="left" vertical="center"/>
    </xf>
    <xf numFmtId="0" fontId="1" fillId="0" borderId="88" xfId="49" applyFont="1" applyBorder="1" applyAlignment="1">
      <alignment horizontal="right" vertical="center"/>
    </xf>
    <xf numFmtId="3" fontId="1" fillId="0" borderId="88" xfId="49" applyNumberFormat="1" applyFont="1" applyBorder="1" applyAlignment="1">
      <alignment horizontal="right" vertical="center"/>
    </xf>
    <xf numFmtId="3" fontId="1" fillId="0" borderId="89" xfId="49" applyNumberFormat="1" applyFont="1" applyBorder="1" applyAlignment="1">
      <alignment horizontal="right" vertical="center"/>
    </xf>
    <xf numFmtId="0" fontId="3" fillId="0" borderId="90" xfId="49" applyFont="1" applyBorder="1" applyAlignment="1">
      <alignment horizontal="center" vertical="center"/>
    </xf>
    <xf numFmtId="0" fontId="1" fillId="0" borderId="91" xfId="49" applyFont="1" applyBorder="1" applyAlignment="1">
      <alignment horizontal="left" vertical="center"/>
    </xf>
    <xf numFmtId="0" fontId="1" fillId="0" borderId="92" xfId="49" applyFont="1" applyBorder="1" applyAlignment="1">
      <alignment horizontal="left" vertical="center"/>
    </xf>
    <xf numFmtId="0" fontId="1" fillId="0" borderId="86" xfId="49" applyFont="1" applyBorder="1" applyAlignment="1">
      <alignment horizontal="center" vertical="center"/>
    </xf>
    <xf numFmtId="0" fontId="1" fillId="0" borderId="93" xfId="49" applyFont="1" applyBorder="1" applyAlignment="1">
      <alignment horizontal="left" vertical="center"/>
    </xf>
    <xf numFmtId="0" fontId="1" fillId="0" borderId="94" xfId="49" applyFont="1" applyBorder="1" applyAlignment="1">
      <alignment horizontal="left" vertical="center"/>
    </xf>
    <xf numFmtId="0" fontId="1" fillId="0" borderId="95" xfId="49" applyFont="1" applyBorder="1" applyAlignment="1">
      <alignment horizontal="left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3" fontId="1" fillId="0" borderId="93" xfId="49" applyNumberFormat="1" applyFont="1" applyBorder="1" applyAlignment="1">
      <alignment horizontal="righ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98" xfId="49" applyNumberFormat="1" applyFont="1" applyBorder="1" applyAlignment="1">
      <alignment horizontal="right" vertical="center"/>
    </xf>
    <xf numFmtId="0" fontId="1" fillId="0" borderId="99" xfId="49" applyFont="1" applyBorder="1" applyAlignment="1">
      <alignment horizontal="left" vertical="center"/>
    </xf>
    <xf numFmtId="0" fontId="1" fillId="0" borderId="77" xfId="49" applyFont="1" applyBorder="1" applyAlignment="1">
      <alignment horizontal="right" vertical="center"/>
    </xf>
    <xf numFmtId="0" fontId="1" fillId="0" borderId="8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100" xfId="49" applyFont="1" applyBorder="1" applyAlignment="1">
      <alignment horizontal="left" vertical="center"/>
    </xf>
    <xf numFmtId="169" fontId="1" fillId="0" borderId="101" xfId="49" applyNumberFormat="1" applyFont="1" applyBorder="1" applyAlignment="1">
      <alignment horizontal="right" vertical="center"/>
    </xf>
    <xf numFmtId="0" fontId="1" fillId="0" borderId="102" xfId="49" applyFont="1" applyBorder="1" applyAlignment="1">
      <alignment horizontal="center" vertical="center"/>
    </xf>
    <xf numFmtId="0" fontId="1" fillId="0" borderId="103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4" xfId="0" applyFont="1" applyBorder="1" applyAlignment="1">
      <alignment horizontal="center"/>
    </xf>
    <xf numFmtId="0" fontId="1" fillId="0" borderId="105" xfId="0" applyFont="1" applyBorder="1" applyAlignment="1">
      <alignment horizontal="center"/>
    </xf>
    <xf numFmtId="0" fontId="1" fillId="0" borderId="106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104" xfId="0" applyFont="1" applyBorder="1" applyAlignment="1" applyProtection="1">
      <alignment horizontal="left"/>
      <protection locked="0"/>
    </xf>
    <xf numFmtId="0" fontId="1" fillId="0" borderId="107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left"/>
      <protection locked="0"/>
    </xf>
    <xf numFmtId="0" fontId="1" fillId="0" borderId="106" xfId="0" applyFont="1" applyBorder="1" applyAlignment="1" applyProtection="1">
      <alignment horizontal="left" vertical="center"/>
      <protection locked="0"/>
    </xf>
    <xf numFmtId="0" fontId="1" fillId="0" borderId="108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106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Continuous"/>
    </xf>
    <xf numFmtId="0" fontId="1" fillId="0" borderId="110" xfId="0" applyFont="1" applyBorder="1" applyAlignment="1">
      <alignment horizontal="centerContinuous"/>
    </xf>
    <xf numFmtId="0" fontId="1" fillId="0" borderId="111" xfId="0" applyFont="1" applyBorder="1" applyAlignment="1">
      <alignment horizontal="centerContinuous"/>
    </xf>
    <xf numFmtId="0" fontId="1" fillId="0" borderId="107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4" xfId="0" applyFont="1" applyBorder="1" applyAlignment="1">
      <alignment horizontal="center"/>
    </xf>
    <xf numFmtId="0" fontId="6" fillId="0" borderId="107" xfId="0" applyFont="1" applyBorder="1" applyAlignment="1" applyProtection="1">
      <alignment horizontal="center"/>
      <protection locked="0"/>
    </xf>
    <xf numFmtId="0" fontId="6" fillId="0" borderId="104" xfId="0" applyFont="1" applyBorder="1" applyAlignment="1" applyProtection="1">
      <alignment horizontal="center"/>
      <protection locked="0"/>
    </xf>
    <xf numFmtId="0" fontId="1" fillId="0" borderId="104" xfId="0" applyFont="1" applyBorder="1" applyAlignment="1" applyProtection="1">
      <alignment horizontal="center"/>
      <protection locked="0"/>
    </xf>
    <xf numFmtId="0" fontId="1" fillId="0" borderId="106" xfId="0" applyFont="1" applyBorder="1" applyAlignment="1">
      <alignment horizontal="center"/>
    </xf>
    <xf numFmtId="0" fontId="6" fillId="0" borderId="108" xfId="0" applyFont="1" applyBorder="1" applyAlignment="1" applyProtection="1">
      <alignment horizontal="center"/>
      <protection locked="0"/>
    </xf>
    <xf numFmtId="0" fontId="6" fillId="0" borderId="106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center"/>
      <protection locked="0"/>
    </xf>
    <xf numFmtId="167" fontId="1" fillId="0" borderId="106" xfId="0" applyNumberFormat="1" applyFont="1" applyBorder="1"/>
    <xf numFmtId="0" fontId="1" fillId="0" borderId="106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4" xfId="0" applyNumberFormat="1" applyFont="1" applyBorder="1" applyAlignment="1">
      <alignment horizontal="left"/>
    </xf>
    <xf numFmtId="0" fontId="1" fillId="0" borderId="104" xfId="0" applyFont="1" applyBorder="1" applyAlignment="1">
      <alignment horizontal="right"/>
    </xf>
    <xf numFmtId="49" fontId="1" fillId="0" borderId="106" xfId="0" applyNumberFormat="1" applyFont="1" applyBorder="1" applyAlignment="1">
      <alignment horizontal="left"/>
    </xf>
    <xf numFmtId="0" fontId="1" fillId="0" borderId="106" xfId="0" applyFont="1" applyBorder="1" applyAlignment="1">
      <alignment horizontal="right"/>
    </xf>
    <xf numFmtId="4" fontId="1" fillId="0" borderId="71" xfId="49" applyNumberFormat="1" applyFont="1" applyBorder="1" applyAlignment="1">
      <alignment horizontal="right" vertical="center"/>
    </xf>
    <xf numFmtId="4" fontId="1" fillId="0" borderId="72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4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50" xfId="49" applyNumberFormat="1" applyFont="1" applyBorder="1" applyAlignment="1">
      <alignment horizontal="right" vertical="center"/>
    </xf>
    <xf numFmtId="4" fontId="1" fillId="0" borderId="77" xfId="49" applyNumberFormat="1" applyFont="1" applyBorder="1" applyAlignment="1">
      <alignment horizontal="right" vertical="center"/>
    </xf>
    <xf numFmtId="4" fontId="1" fillId="0" borderId="78" xfId="49" applyNumberFormat="1" applyFont="1" applyBorder="1" applyAlignment="1">
      <alignment horizontal="right" vertical="center"/>
    </xf>
    <xf numFmtId="4" fontId="1" fillId="0" borderId="83" xfId="49" applyNumberFormat="1" applyFont="1" applyBorder="1" applyAlignment="1">
      <alignment horizontal="right" vertical="center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2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5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  <xf numFmtId="14" fontId="1" fillId="0" borderId="96" xfId="49" applyNumberFormat="1" applyFont="1" applyBorder="1" applyAlignment="1">
      <alignment horizontal="left" vertical="center"/>
    </xf>
  </cellXfs>
  <cellStyles count="80">
    <cellStyle name="1 000 Sk" xfId="60"/>
    <cellStyle name="1 000,-  Sk" xfId="22"/>
    <cellStyle name="1 000,- Kč" xfId="47"/>
    <cellStyle name="1 000,- Sk" xfId="58"/>
    <cellStyle name="1000 Sk_fakturuj99" xfId="31"/>
    <cellStyle name="20 % – Zvýraznění1" xfId="53"/>
    <cellStyle name="20 % – Zvýraznění2" xfId="57"/>
    <cellStyle name="20 % – Zvýraznění3" xfId="29"/>
    <cellStyle name="20 % – Zvýraznění4" xfId="61"/>
    <cellStyle name="20 % – Zvýraznění5" xfId="62"/>
    <cellStyle name="20 % – Zvýraznění6" xfId="63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4"/>
    <cellStyle name="40 % – Zvýraznění3" xfId="65"/>
    <cellStyle name="40 % – Zvýraznění4" xfId="66"/>
    <cellStyle name="40 % – Zvýraznění5" xfId="36"/>
    <cellStyle name="40 % – Zvýraznění6" xfId="67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/>
    <cellStyle name="60 % – Zvýraznění2" xfId="69"/>
    <cellStyle name="60 % – Zvýraznění3" xfId="70"/>
    <cellStyle name="60 % – Zvýraznění4" xfId="71"/>
    <cellStyle name="60 % – Zvýraznění5" xfId="72"/>
    <cellStyle name="60 % – Zvýraznění6" xfId="73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/>
    <cellStyle name="Čiarka" xfId="3" builtinId="3" customBuiltin="1"/>
    <cellStyle name="Čiarka [0]" xfId="4" builtinId="6" customBuiltin="1"/>
    <cellStyle name="data" xfId="75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/>
    <cellStyle name="Neutrálna" xfId="35" builtinId="28" customBuiltin="1"/>
    <cellStyle name="Normálna" xfId="0" builtinId="0" customBuiltin="1"/>
    <cellStyle name="normálne_KLs" xfId="1"/>
    <cellStyle name="normálne_KLv" xfId="49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/>
    <cellStyle name="Text upozornění" xfId="78"/>
    <cellStyle name="Text upozornenia" xfId="15" builtinId="11" customBuiltin="1"/>
    <cellStyle name="TEXT1" xfId="79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/>
        <xdr:cNvSpPr>
          <a:extLst>
            <a:ext uri="smNativeData">
              <pm:smNativeData xmlns="" xmlns:pm="smNativeData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3"/>
  <sheetViews>
    <sheetView showGridLines="0" zoomScaleNormal="100" workbookViewId="0">
      <pane xSplit="4" ySplit="10" topLeftCell="E56" activePane="bottomRight" state="frozen"/>
      <selection pane="topRight"/>
      <selection pane="bottomLeft"/>
      <selection pane="bottomRight" activeCell="E104" sqref="E104"/>
    </sheetView>
  </sheetViews>
  <sheetFormatPr defaultRowHeight="12.75"/>
  <cols>
    <col min="1" max="1" width="6.7109375" style="107" customWidth="1"/>
    <col min="2" max="2" width="3.7109375" style="108" customWidth="1"/>
    <col min="3" max="3" width="13" style="109" customWidth="1"/>
    <col min="4" max="4" width="35.7109375" style="110" customWidth="1"/>
    <col min="5" max="5" width="10.7109375" style="111" customWidth="1"/>
    <col min="6" max="6" width="5.28515625" style="112" customWidth="1"/>
    <col min="7" max="7" width="8.7109375" style="113" customWidth="1"/>
    <col min="8" max="9" width="9.7109375" style="113" hidden="1" customWidth="1"/>
    <col min="10" max="10" width="9.7109375" style="113" customWidth="1"/>
    <col min="11" max="11" width="7.42578125" style="114" hidden="1" customWidth="1"/>
    <col min="12" max="12" width="8.28515625" style="114" hidden="1" customWidth="1"/>
    <col min="13" max="13" width="9.140625" style="111" hidden="1"/>
    <col min="14" max="14" width="7" style="111" hidden="1" customWidth="1"/>
    <col min="15" max="15" width="3.5703125" style="112" customWidth="1"/>
    <col min="16" max="16" width="12.7109375" style="112" hidden="1" customWidth="1"/>
    <col min="17" max="19" width="13.28515625" style="111" hidden="1" customWidth="1"/>
    <col min="20" max="20" width="10.5703125" style="115" hidden="1" customWidth="1"/>
    <col min="21" max="21" width="10.28515625" style="115" hidden="1" customWidth="1"/>
    <col min="22" max="22" width="5.7109375" style="115" hidden="1" customWidth="1"/>
    <col min="23" max="23" width="9.140625" style="116" hidden="1"/>
    <col min="24" max="25" width="5.7109375" style="112" hidden="1" customWidth="1"/>
    <col min="26" max="26" width="7.5703125" style="112" hidden="1" customWidth="1"/>
    <col min="27" max="27" width="24.85546875" style="112" hidden="1" customWidth="1"/>
    <col min="28" max="28" width="4.28515625" style="112" hidden="1" customWidth="1"/>
    <col min="29" max="29" width="8.28515625" style="112" hidden="1" customWidth="1"/>
    <col min="30" max="30" width="8.7109375" style="112" hidden="1" customWidth="1"/>
    <col min="31" max="34" width="9.140625" style="112" hidden="1"/>
    <col min="35" max="35" width="9.140625" style="85"/>
    <col min="36" max="37" width="0" style="85" hidden="1" customWidth="1"/>
    <col min="38" max="16384" width="9.140625" style="85"/>
  </cols>
  <sheetData>
    <row r="1" spans="1:37" ht="24">
      <c r="A1" s="89" t="s">
        <v>118</v>
      </c>
      <c r="B1" s="85"/>
      <c r="C1" s="85"/>
      <c r="D1" s="85"/>
      <c r="E1" s="89" t="s">
        <v>119</v>
      </c>
      <c r="F1" s="85"/>
      <c r="G1" s="86"/>
      <c r="H1" s="85"/>
      <c r="I1" s="85"/>
      <c r="J1" s="86"/>
      <c r="K1" s="87"/>
      <c r="L1" s="85"/>
      <c r="M1" s="85"/>
      <c r="N1" s="85"/>
      <c r="O1" s="85"/>
      <c r="P1" s="85"/>
      <c r="Q1" s="88"/>
      <c r="R1" s="88"/>
      <c r="S1" s="88"/>
      <c r="T1" s="85"/>
      <c r="U1" s="85"/>
      <c r="V1" s="85"/>
      <c r="W1" s="85"/>
      <c r="X1" s="85"/>
      <c r="Y1" s="85"/>
      <c r="Z1" s="82" t="s">
        <v>6</v>
      </c>
      <c r="AA1" s="164" t="s">
        <v>7</v>
      </c>
      <c r="AB1" s="82" t="s">
        <v>8</v>
      </c>
      <c r="AC1" s="82" t="s">
        <v>9</v>
      </c>
      <c r="AD1" s="82" t="s">
        <v>10</v>
      </c>
      <c r="AE1" s="137" t="s">
        <v>11</v>
      </c>
      <c r="AF1" s="138" t="s">
        <v>12</v>
      </c>
      <c r="AG1" s="85"/>
      <c r="AH1" s="85"/>
    </row>
    <row r="2" spans="1:37">
      <c r="A2" s="89" t="s">
        <v>120</v>
      </c>
      <c r="B2" s="85"/>
      <c r="C2" s="85"/>
      <c r="D2" s="85"/>
      <c r="E2" s="89" t="s">
        <v>121</v>
      </c>
      <c r="F2" s="85"/>
      <c r="G2" s="86"/>
      <c r="H2" s="117"/>
      <c r="I2" s="85"/>
      <c r="J2" s="86"/>
      <c r="K2" s="87"/>
      <c r="L2" s="85"/>
      <c r="M2" s="85"/>
      <c r="N2" s="85"/>
      <c r="O2" s="85"/>
      <c r="P2" s="85"/>
      <c r="Q2" s="88"/>
      <c r="R2" s="88"/>
      <c r="S2" s="88"/>
      <c r="T2" s="85"/>
      <c r="U2" s="85"/>
      <c r="V2" s="85"/>
      <c r="W2" s="85"/>
      <c r="X2" s="85"/>
      <c r="Y2" s="85"/>
      <c r="Z2" s="82" t="s">
        <v>13</v>
      </c>
      <c r="AA2" s="83" t="s">
        <v>14</v>
      </c>
      <c r="AB2" s="83" t="s">
        <v>15</v>
      </c>
      <c r="AC2" s="83"/>
      <c r="AD2" s="84"/>
      <c r="AE2" s="137">
        <v>1</v>
      </c>
      <c r="AF2" s="139">
        <v>123.5</v>
      </c>
      <c r="AG2" s="85"/>
      <c r="AH2" s="85"/>
    </row>
    <row r="3" spans="1:37">
      <c r="A3" s="89" t="s">
        <v>16</v>
      </c>
      <c r="B3" s="85"/>
      <c r="C3" s="85"/>
      <c r="D3" s="85"/>
      <c r="E3" s="89" t="s">
        <v>367</v>
      </c>
      <c r="F3" s="85"/>
      <c r="G3" s="86"/>
      <c r="H3" s="85"/>
      <c r="I3" s="85"/>
      <c r="J3" s="86"/>
      <c r="K3" s="87"/>
      <c r="L3" s="85"/>
      <c r="M3" s="85"/>
      <c r="N3" s="85"/>
      <c r="O3" s="85"/>
      <c r="P3" s="85"/>
      <c r="Q3" s="88"/>
      <c r="R3" s="88"/>
      <c r="S3" s="88"/>
      <c r="T3" s="85"/>
      <c r="U3" s="85"/>
      <c r="V3" s="85"/>
      <c r="W3" s="85"/>
      <c r="X3" s="85"/>
      <c r="Y3" s="85"/>
      <c r="Z3" s="82" t="s">
        <v>17</v>
      </c>
      <c r="AA3" s="83" t="s">
        <v>18</v>
      </c>
      <c r="AB3" s="83" t="s">
        <v>15</v>
      </c>
      <c r="AC3" s="83" t="s">
        <v>19</v>
      </c>
      <c r="AD3" s="84" t="s">
        <v>20</v>
      </c>
      <c r="AE3" s="137">
        <v>2</v>
      </c>
      <c r="AF3" s="140">
        <v>123.46</v>
      </c>
      <c r="AG3" s="85"/>
      <c r="AH3" s="85"/>
    </row>
    <row r="4" spans="1:37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8"/>
      <c r="R4" s="88"/>
      <c r="S4" s="88"/>
      <c r="T4" s="85"/>
      <c r="U4" s="85"/>
      <c r="V4" s="85"/>
      <c r="W4" s="85"/>
      <c r="X4" s="85"/>
      <c r="Y4" s="85"/>
      <c r="Z4" s="82" t="s">
        <v>21</v>
      </c>
      <c r="AA4" s="83" t="s">
        <v>22</v>
      </c>
      <c r="AB4" s="83" t="s">
        <v>15</v>
      </c>
      <c r="AC4" s="83"/>
      <c r="AD4" s="84"/>
      <c r="AE4" s="137">
        <v>3</v>
      </c>
      <c r="AF4" s="141">
        <v>123.45699999999999</v>
      </c>
      <c r="AG4" s="85"/>
      <c r="AH4" s="85"/>
    </row>
    <row r="5" spans="1:37">
      <c r="A5" s="89" t="s">
        <v>122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8"/>
      <c r="R5" s="88"/>
      <c r="S5" s="88"/>
      <c r="T5" s="85"/>
      <c r="U5" s="85"/>
      <c r="V5" s="85"/>
      <c r="W5" s="85"/>
      <c r="X5" s="85"/>
      <c r="Y5" s="85"/>
      <c r="Z5" s="82" t="s">
        <v>23</v>
      </c>
      <c r="AA5" s="83" t="s">
        <v>18</v>
      </c>
      <c r="AB5" s="83" t="s">
        <v>15</v>
      </c>
      <c r="AC5" s="83" t="s">
        <v>19</v>
      </c>
      <c r="AD5" s="84" t="s">
        <v>20</v>
      </c>
      <c r="AE5" s="137">
        <v>4</v>
      </c>
      <c r="AF5" s="142">
        <v>123.4567</v>
      </c>
      <c r="AG5" s="85"/>
      <c r="AH5" s="85"/>
    </row>
    <row r="6" spans="1:37">
      <c r="A6" s="89" t="s">
        <v>123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8"/>
      <c r="R6" s="88"/>
      <c r="S6" s="88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137" t="s">
        <v>24</v>
      </c>
      <c r="AF6" s="140">
        <v>123.46</v>
      </c>
      <c r="AG6" s="85"/>
      <c r="AH6" s="85"/>
    </row>
    <row r="7" spans="1:37">
      <c r="A7" s="89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8"/>
      <c r="R7" s="88"/>
      <c r="S7" s="88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</row>
    <row r="8" spans="1:37" ht="13.5">
      <c r="A8" s="85" t="s">
        <v>366</v>
      </c>
      <c r="B8" s="118"/>
      <c r="C8" s="119"/>
      <c r="D8" s="90" t="str">
        <f>CONCATENATE(AA2," ",AB2," ",AC2," ",AD2)</f>
        <v xml:space="preserve">Prehľad rozpočtových nákladov v EUR  </v>
      </c>
      <c r="E8" s="88"/>
      <c r="F8" s="85"/>
      <c r="G8" s="86"/>
      <c r="H8" s="86"/>
      <c r="I8" s="86"/>
      <c r="J8" s="86"/>
      <c r="K8" s="87"/>
      <c r="L8" s="87"/>
      <c r="M8" s="88"/>
      <c r="N8" s="88"/>
      <c r="O8" s="85"/>
      <c r="P8" s="85"/>
      <c r="Q8" s="88"/>
      <c r="R8" s="88"/>
      <c r="S8" s="88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</row>
    <row r="9" spans="1:37">
      <c r="A9" s="91" t="s">
        <v>25</v>
      </c>
      <c r="B9" s="91" t="s">
        <v>26</v>
      </c>
      <c r="C9" s="91" t="s">
        <v>27</v>
      </c>
      <c r="D9" s="91" t="s">
        <v>28</v>
      </c>
      <c r="E9" s="91" t="s">
        <v>29</v>
      </c>
      <c r="F9" s="91" t="s">
        <v>30</v>
      </c>
      <c r="G9" s="91" t="s">
        <v>31</v>
      </c>
      <c r="H9" s="91" t="s">
        <v>32</v>
      </c>
      <c r="I9" s="91" t="s">
        <v>33</v>
      </c>
      <c r="J9" s="91" t="s">
        <v>34</v>
      </c>
      <c r="K9" s="121" t="s">
        <v>35</v>
      </c>
      <c r="L9" s="122"/>
      <c r="M9" s="123" t="s">
        <v>36</v>
      </c>
      <c r="N9" s="122"/>
      <c r="O9" s="91" t="s">
        <v>4</v>
      </c>
      <c r="P9" s="124" t="s">
        <v>37</v>
      </c>
      <c r="Q9" s="127" t="s">
        <v>29</v>
      </c>
      <c r="R9" s="127" t="s">
        <v>29</v>
      </c>
      <c r="S9" s="124" t="s">
        <v>29</v>
      </c>
      <c r="T9" s="128" t="s">
        <v>38</v>
      </c>
      <c r="U9" s="129" t="s">
        <v>39</v>
      </c>
      <c r="V9" s="130" t="s">
        <v>40</v>
      </c>
      <c r="W9" s="91" t="s">
        <v>41</v>
      </c>
      <c r="X9" s="91" t="s">
        <v>42</v>
      </c>
      <c r="Y9" s="91" t="s">
        <v>43</v>
      </c>
      <c r="Z9" s="143" t="s">
        <v>44</v>
      </c>
      <c r="AA9" s="143" t="s">
        <v>45</v>
      </c>
      <c r="AB9" s="91" t="s">
        <v>40</v>
      </c>
      <c r="AC9" s="91" t="s">
        <v>46</v>
      </c>
      <c r="AD9" s="91" t="s">
        <v>47</v>
      </c>
      <c r="AE9" s="144" t="s">
        <v>48</v>
      </c>
      <c r="AF9" s="144" t="s">
        <v>49</v>
      </c>
      <c r="AG9" s="144" t="s">
        <v>29</v>
      </c>
      <c r="AH9" s="144" t="s">
        <v>50</v>
      </c>
      <c r="AJ9" s="85" t="s">
        <v>145</v>
      </c>
      <c r="AK9" s="85" t="s">
        <v>147</v>
      </c>
    </row>
    <row r="10" spans="1:37">
      <c r="A10" s="93" t="s">
        <v>51</v>
      </c>
      <c r="B10" s="93" t="s">
        <v>52</v>
      </c>
      <c r="C10" s="120"/>
      <c r="D10" s="93" t="s">
        <v>53</v>
      </c>
      <c r="E10" s="93" t="s">
        <v>54</v>
      </c>
      <c r="F10" s="93" t="s">
        <v>55</v>
      </c>
      <c r="G10" s="93" t="s">
        <v>56</v>
      </c>
      <c r="H10" s="93" t="s">
        <v>57</v>
      </c>
      <c r="I10" s="93" t="s">
        <v>58</v>
      </c>
      <c r="J10" s="93"/>
      <c r="K10" s="93" t="s">
        <v>31</v>
      </c>
      <c r="L10" s="93" t="s">
        <v>34</v>
      </c>
      <c r="M10" s="125" t="s">
        <v>31</v>
      </c>
      <c r="N10" s="93" t="s">
        <v>34</v>
      </c>
      <c r="O10" s="93" t="s">
        <v>59</v>
      </c>
      <c r="P10" s="126"/>
      <c r="Q10" s="131" t="s">
        <v>60</v>
      </c>
      <c r="R10" s="131" t="s">
        <v>61</v>
      </c>
      <c r="S10" s="126" t="s">
        <v>62</v>
      </c>
      <c r="T10" s="132" t="s">
        <v>63</v>
      </c>
      <c r="U10" s="133" t="s">
        <v>64</v>
      </c>
      <c r="V10" s="134" t="s">
        <v>65</v>
      </c>
      <c r="W10" s="135"/>
      <c r="X10" s="136"/>
      <c r="Y10" s="136"/>
      <c r="Z10" s="145" t="s">
        <v>66</v>
      </c>
      <c r="AA10" s="145" t="s">
        <v>51</v>
      </c>
      <c r="AB10" s="93" t="s">
        <v>67</v>
      </c>
      <c r="AC10" s="136"/>
      <c r="AD10" s="136"/>
      <c r="AE10" s="146"/>
      <c r="AF10" s="146"/>
      <c r="AG10" s="146"/>
      <c r="AH10" s="146"/>
      <c r="AJ10" s="85" t="s">
        <v>146</v>
      </c>
      <c r="AK10" s="85" t="s">
        <v>148</v>
      </c>
    </row>
    <row r="12" spans="1:37">
      <c r="D12" s="156" t="s">
        <v>149</v>
      </c>
    </row>
    <row r="13" spans="1:37">
      <c r="D13" s="156" t="s">
        <v>150</v>
      </c>
    </row>
    <row r="14" spans="1:37">
      <c r="A14" s="107">
        <v>1</v>
      </c>
      <c r="B14" s="108" t="s">
        <v>151</v>
      </c>
      <c r="C14" s="109" t="s">
        <v>152</v>
      </c>
      <c r="D14" s="110" t="s">
        <v>153</v>
      </c>
      <c r="E14" s="111">
        <v>15.5</v>
      </c>
      <c r="F14" s="112" t="s">
        <v>154</v>
      </c>
      <c r="G14" s="113">
        <v>0</v>
      </c>
      <c r="H14" s="113">
        <v>65.569999999999993</v>
      </c>
      <c r="J14" s="113">
        <v>0</v>
      </c>
      <c r="M14" s="111">
        <v>0.23</v>
      </c>
      <c r="N14" s="111">
        <v>3.5649999999999999</v>
      </c>
      <c r="O14" s="112">
        <v>20</v>
      </c>
      <c r="P14" s="112" t="s">
        <v>155</v>
      </c>
      <c r="V14" s="115" t="s">
        <v>109</v>
      </c>
      <c r="W14" s="116">
        <v>5.5025000000000004</v>
      </c>
      <c r="X14" s="109" t="s">
        <v>156</v>
      </c>
      <c r="Y14" s="109" t="s">
        <v>152</v>
      </c>
      <c r="Z14" s="112" t="s">
        <v>157</v>
      </c>
      <c r="AB14" s="112">
        <v>7</v>
      </c>
      <c r="AJ14" s="85" t="s">
        <v>158</v>
      </c>
      <c r="AK14" s="85" t="s">
        <v>159</v>
      </c>
    </row>
    <row r="15" spans="1:37" ht="25.5">
      <c r="A15" s="107">
        <v>2</v>
      </c>
      <c r="B15" s="108" t="s">
        <v>151</v>
      </c>
      <c r="C15" s="109" t="s">
        <v>160</v>
      </c>
      <c r="D15" s="110" t="s">
        <v>161</v>
      </c>
      <c r="E15" s="111">
        <v>4</v>
      </c>
      <c r="F15" s="112" t="s">
        <v>154</v>
      </c>
      <c r="G15" s="113">
        <v>0</v>
      </c>
      <c r="H15" s="113">
        <v>67.8</v>
      </c>
      <c r="J15" s="113">
        <v>0</v>
      </c>
      <c r="M15" s="111">
        <v>0.4</v>
      </c>
      <c r="N15" s="111">
        <v>1.6</v>
      </c>
      <c r="O15" s="112">
        <v>20</v>
      </c>
      <c r="P15" s="112" t="s">
        <v>155</v>
      </c>
      <c r="V15" s="115" t="s">
        <v>109</v>
      </c>
      <c r="W15" s="116">
        <v>4.2119999999999997</v>
      </c>
      <c r="X15" s="109" t="s">
        <v>162</v>
      </c>
      <c r="Y15" s="109" t="s">
        <v>160</v>
      </c>
      <c r="Z15" s="112" t="s">
        <v>157</v>
      </c>
      <c r="AB15" s="112">
        <v>7</v>
      </c>
      <c r="AJ15" s="85" t="s">
        <v>158</v>
      </c>
      <c r="AK15" s="85" t="s">
        <v>159</v>
      </c>
    </row>
    <row r="16" spans="1:37" ht="25.5">
      <c r="A16" s="107">
        <v>3</v>
      </c>
      <c r="B16" s="108" t="s">
        <v>151</v>
      </c>
      <c r="C16" s="109" t="s">
        <v>163</v>
      </c>
      <c r="D16" s="110" t="s">
        <v>164</v>
      </c>
      <c r="E16" s="111">
        <v>15.5</v>
      </c>
      <c r="F16" s="112" t="s">
        <v>154</v>
      </c>
      <c r="G16" s="113">
        <v>0</v>
      </c>
      <c r="H16" s="113">
        <v>311.24</v>
      </c>
      <c r="J16" s="113">
        <v>0</v>
      </c>
      <c r="M16" s="111">
        <v>0.56000000000000005</v>
      </c>
      <c r="N16" s="111">
        <v>8.68</v>
      </c>
      <c r="O16" s="112">
        <v>20</v>
      </c>
      <c r="P16" s="112" t="s">
        <v>155</v>
      </c>
      <c r="V16" s="115" t="s">
        <v>109</v>
      </c>
      <c r="W16" s="116">
        <v>19.344000000000001</v>
      </c>
      <c r="X16" s="109" t="s">
        <v>165</v>
      </c>
      <c r="Y16" s="109" t="s">
        <v>163</v>
      </c>
      <c r="Z16" s="112" t="s">
        <v>157</v>
      </c>
      <c r="AB16" s="112">
        <v>7</v>
      </c>
      <c r="AJ16" s="85" t="s">
        <v>158</v>
      </c>
      <c r="AK16" s="85" t="s">
        <v>159</v>
      </c>
    </row>
    <row r="17" spans="1:37" ht="25.5">
      <c r="A17" s="107">
        <v>4</v>
      </c>
      <c r="B17" s="108" t="s">
        <v>151</v>
      </c>
      <c r="C17" s="109" t="s">
        <v>166</v>
      </c>
      <c r="D17" s="110" t="s">
        <v>167</v>
      </c>
      <c r="E17" s="111">
        <v>4</v>
      </c>
      <c r="F17" s="112" t="s">
        <v>154</v>
      </c>
      <c r="G17" s="113">
        <v>0</v>
      </c>
      <c r="H17" s="113">
        <v>40.200000000000003</v>
      </c>
      <c r="J17" s="113">
        <v>0</v>
      </c>
      <c r="M17" s="111">
        <v>0.316</v>
      </c>
      <c r="N17" s="111">
        <v>1.264</v>
      </c>
      <c r="O17" s="112">
        <v>20</v>
      </c>
      <c r="P17" s="112" t="s">
        <v>155</v>
      </c>
      <c r="V17" s="115" t="s">
        <v>109</v>
      </c>
      <c r="W17" s="116">
        <v>2.5</v>
      </c>
      <c r="X17" s="109" t="s">
        <v>168</v>
      </c>
      <c r="Y17" s="109" t="s">
        <v>166</v>
      </c>
      <c r="Z17" s="112" t="s">
        <v>157</v>
      </c>
      <c r="AB17" s="112">
        <v>7</v>
      </c>
      <c r="AJ17" s="85" t="s">
        <v>158</v>
      </c>
      <c r="AK17" s="85" t="s">
        <v>159</v>
      </c>
    </row>
    <row r="18" spans="1:37">
      <c r="A18" s="107">
        <v>5</v>
      </c>
      <c r="B18" s="108" t="s">
        <v>169</v>
      </c>
      <c r="C18" s="109" t="s">
        <v>170</v>
      </c>
      <c r="D18" s="110" t="s">
        <v>171</v>
      </c>
      <c r="E18" s="111">
        <v>40</v>
      </c>
      <c r="F18" s="112" t="s">
        <v>172</v>
      </c>
      <c r="G18" s="113">
        <v>0</v>
      </c>
      <c r="H18" s="113">
        <v>85.6</v>
      </c>
      <c r="J18" s="113">
        <v>0</v>
      </c>
      <c r="M18" s="111">
        <v>0.14499999999999999</v>
      </c>
      <c r="N18" s="111">
        <v>5.8</v>
      </c>
      <c r="O18" s="112">
        <v>20</v>
      </c>
      <c r="P18" s="112" t="s">
        <v>155</v>
      </c>
      <c r="V18" s="115" t="s">
        <v>109</v>
      </c>
      <c r="W18" s="116">
        <v>5.32</v>
      </c>
      <c r="X18" s="109" t="s">
        <v>173</v>
      </c>
      <c r="Y18" s="109" t="s">
        <v>170</v>
      </c>
      <c r="Z18" s="112" t="s">
        <v>157</v>
      </c>
      <c r="AB18" s="112">
        <v>7</v>
      </c>
      <c r="AJ18" s="85" t="s">
        <v>158</v>
      </c>
      <c r="AK18" s="85" t="s">
        <v>159</v>
      </c>
    </row>
    <row r="19" spans="1:37" ht="25.5">
      <c r="A19" s="107">
        <v>6</v>
      </c>
      <c r="B19" s="108" t="s">
        <v>174</v>
      </c>
      <c r="C19" s="109" t="s">
        <v>175</v>
      </c>
      <c r="D19" s="110" t="s">
        <v>176</v>
      </c>
      <c r="E19" s="111">
        <v>2.2080000000000002</v>
      </c>
      <c r="F19" s="112" t="s">
        <v>177</v>
      </c>
      <c r="G19" s="113">
        <v>0</v>
      </c>
      <c r="H19" s="113">
        <v>10.73</v>
      </c>
      <c r="J19" s="113">
        <v>0</v>
      </c>
      <c r="O19" s="112">
        <v>20</v>
      </c>
      <c r="P19" s="112" t="s">
        <v>155</v>
      </c>
      <c r="V19" s="115" t="s">
        <v>109</v>
      </c>
      <c r="W19" s="116">
        <v>0.36652800000000002</v>
      </c>
      <c r="X19" s="109" t="s">
        <v>178</v>
      </c>
      <c r="Y19" s="109" t="s">
        <v>175</v>
      </c>
      <c r="Z19" s="112" t="s">
        <v>179</v>
      </c>
      <c r="AB19" s="112">
        <v>7</v>
      </c>
      <c r="AJ19" s="85" t="s">
        <v>158</v>
      </c>
      <c r="AK19" s="85" t="s">
        <v>159</v>
      </c>
    </row>
    <row r="20" spans="1:37">
      <c r="D20" s="157" t="s">
        <v>180</v>
      </c>
      <c r="E20" s="158"/>
      <c r="F20" s="159"/>
      <c r="G20" s="160"/>
      <c r="H20" s="160"/>
      <c r="I20" s="160"/>
      <c r="J20" s="160"/>
      <c r="K20" s="161"/>
      <c r="L20" s="161"/>
      <c r="M20" s="158"/>
      <c r="N20" s="158"/>
      <c r="O20" s="159"/>
      <c r="P20" s="159"/>
      <c r="Q20" s="158"/>
      <c r="R20" s="158"/>
      <c r="S20" s="158"/>
      <c r="T20" s="162"/>
      <c r="U20" s="162"/>
      <c r="V20" s="162" t="s">
        <v>0</v>
      </c>
      <c r="W20" s="163"/>
      <c r="X20" s="159"/>
    </row>
    <row r="21" spans="1:37">
      <c r="A21" s="107">
        <v>7</v>
      </c>
      <c r="B21" s="108" t="s">
        <v>174</v>
      </c>
      <c r="C21" s="109" t="s">
        <v>181</v>
      </c>
      <c r="D21" s="110" t="s">
        <v>182</v>
      </c>
      <c r="E21" s="111">
        <v>0.66200000000000003</v>
      </c>
      <c r="F21" s="112" t="s">
        <v>177</v>
      </c>
      <c r="G21" s="113">
        <v>0</v>
      </c>
      <c r="H21" s="113">
        <v>0.54</v>
      </c>
      <c r="J21" s="113">
        <v>0</v>
      </c>
      <c r="O21" s="112">
        <v>20</v>
      </c>
      <c r="P21" s="112" t="s">
        <v>155</v>
      </c>
      <c r="V21" s="115" t="s">
        <v>109</v>
      </c>
      <c r="W21" s="116">
        <v>2.317E-2</v>
      </c>
      <c r="X21" s="109" t="s">
        <v>183</v>
      </c>
      <c r="Y21" s="109" t="s">
        <v>181</v>
      </c>
      <c r="Z21" s="112" t="s">
        <v>179</v>
      </c>
      <c r="AB21" s="112">
        <v>7</v>
      </c>
      <c r="AJ21" s="85" t="s">
        <v>158</v>
      </c>
      <c r="AK21" s="85" t="s">
        <v>159</v>
      </c>
    </row>
    <row r="22" spans="1:37">
      <c r="D22" s="157" t="s">
        <v>184</v>
      </c>
      <c r="E22" s="158"/>
      <c r="F22" s="159"/>
      <c r="G22" s="160"/>
      <c r="H22" s="160"/>
      <c r="I22" s="160"/>
      <c r="J22" s="160"/>
      <c r="K22" s="161"/>
      <c r="L22" s="161"/>
      <c r="M22" s="158"/>
      <c r="N22" s="158"/>
      <c r="O22" s="159"/>
      <c r="P22" s="159"/>
      <c r="Q22" s="158"/>
      <c r="R22" s="158"/>
      <c r="S22" s="158"/>
      <c r="T22" s="162"/>
      <c r="U22" s="162"/>
      <c r="V22" s="162" t="s">
        <v>0</v>
      </c>
      <c r="W22" s="163"/>
      <c r="X22" s="159"/>
    </row>
    <row r="23" spans="1:37">
      <c r="A23" s="107">
        <v>8</v>
      </c>
      <c r="B23" s="108" t="s">
        <v>169</v>
      </c>
      <c r="C23" s="109" t="s">
        <v>185</v>
      </c>
      <c r="D23" s="110" t="s">
        <v>186</v>
      </c>
      <c r="E23" s="111">
        <v>43.47</v>
      </c>
      <c r="F23" s="112" t="s">
        <v>177</v>
      </c>
      <c r="G23" s="113">
        <v>0</v>
      </c>
      <c r="H23" s="113">
        <v>1145.8699999999999</v>
      </c>
      <c r="J23" s="113">
        <v>0</v>
      </c>
      <c r="O23" s="112">
        <v>20</v>
      </c>
      <c r="P23" s="112" t="s">
        <v>155</v>
      </c>
      <c r="V23" s="115" t="s">
        <v>109</v>
      </c>
      <c r="W23" s="116">
        <v>97.068510000000003</v>
      </c>
      <c r="X23" s="109" t="s">
        <v>187</v>
      </c>
      <c r="Y23" s="109" t="s">
        <v>185</v>
      </c>
      <c r="Z23" s="112" t="s">
        <v>179</v>
      </c>
      <c r="AB23" s="112">
        <v>7</v>
      </c>
      <c r="AJ23" s="85" t="s">
        <v>158</v>
      </c>
      <c r="AK23" s="85" t="s">
        <v>159</v>
      </c>
    </row>
    <row r="24" spans="1:37">
      <c r="D24" s="157" t="s">
        <v>188</v>
      </c>
      <c r="E24" s="158"/>
      <c r="F24" s="159"/>
      <c r="G24" s="160"/>
      <c r="H24" s="160"/>
      <c r="I24" s="160"/>
      <c r="J24" s="160"/>
      <c r="K24" s="161"/>
      <c r="L24" s="161"/>
      <c r="M24" s="158"/>
      <c r="N24" s="158"/>
      <c r="O24" s="159"/>
      <c r="P24" s="159"/>
      <c r="Q24" s="158"/>
      <c r="R24" s="158"/>
      <c r="S24" s="158"/>
      <c r="T24" s="162"/>
      <c r="U24" s="162"/>
      <c r="V24" s="162" t="s">
        <v>0</v>
      </c>
      <c r="W24" s="163"/>
      <c r="X24" s="159"/>
    </row>
    <row r="25" spans="1:37">
      <c r="A25" s="107">
        <v>9</v>
      </c>
      <c r="B25" s="108" t="s">
        <v>169</v>
      </c>
      <c r="C25" s="109" t="s">
        <v>189</v>
      </c>
      <c r="D25" s="110" t="s">
        <v>190</v>
      </c>
      <c r="E25" s="111">
        <v>13.041</v>
      </c>
      <c r="F25" s="112" t="s">
        <v>177</v>
      </c>
      <c r="G25" s="113">
        <v>0</v>
      </c>
      <c r="H25" s="113">
        <v>21</v>
      </c>
      <c r="J25" s="113">
        <v>0</v>
      </c>
      <c r="O25" s="112">
        <v>20</v>
      </c>
      <c r="P25" s="112" t="s">
        <v>155</v>
      </c>
      <c r="V25" s="115" t="s">
        <v>109</v>
      </c>
      <c r="W25" s="116">
        <v>1.264977</v>
      </c>
      <c r="X25" s="109" t="s">
        <v>191</v>
      </c>
      <c r="Y25" s="109" t="s">
        <v>189</v>
      </c>
      <c r="Z25" s="112" t="s">
        <v>179</v>
      </c>
      <c r="AB25" s="112">
        <v>7</v>
      </c>
      <c r="AJ25" s="85" t="s">
        <v>158</v>
      </c>
      <c r="AK25" s="85" t="s">
        <v>159</v>
      </c>
    </row>
    <row r="26" spans="1:37">
      <c r="D26" s="157" t="s">
        <v>192</v>
      </c>
      <c r="E26" s="158"/>
      <c r="F26" s="159"/>
      <c r="G26" s="160"/>
      <c r="H26" s="160"/>
      <c r="I26" s="160"/>
      <c r="J26" s="160"/>
      <c r="K26" s="161"/>
      <c r="L26" s="161"/>
      <c r="M26" s="158"/>
      <c r="N26" s="158"/>
      <c r="O26" s="159"/>
      <c r="P26" s="159"/>
      <c r="Q26" s="158"/>
      <c r="R26" s="158"/>
      <c r="S26" s="158"/>
      <c r="T26" s="162"/>
      <c r="U26" s="162"/>
      <c r="V26" s="162" t="s">
        <v>0</v>
      </c>
      <c r="W26" s="163"/>
      <c r="X26" s="159"/>
    </row>
    <row r="27" spans="1:37">
      <c r="A27" s="107">
        <v>10</v>
      </c>
      <c r="B27" s="108" t="s">
        <v>169</v>
      </c>
      <c r="C27" s="109" t="s">
        <v>193</v>
      </c>
      <c r="D27" s="110" t="s">
        <v>194</v>
      </c>
      <c r="E27" s="111">
        <v>37.234000000000002</v>
      </c>
      <c r="F27" s="112" t="s">
        <v>154</v>
      </c>
      <c r="G27" s="113">
        <v>0</v>
      </c>
      <c r="H27" s="113">
        <v>118.78</v>
      </c>
      <c r="J27" s="113">
        <v>0</v>
      </c>
      <c r="K27" s="114">
        <v>2.5000000000000001E-4</v>
      </c>
      <c r="L27" s="114">
        <v>9.3085000000000008E-3</v>
      </c>
      <c r="O27" s="112">
        <v>20</v>
      </c>
      <c r="P27" s="112" t="s">
        <v>155</v>
      </c>
      <c r="V27" s="115" t="s">
        <v>109</v>
      </c>
      <c r="W27" s="116">
        <v>5.8085040000000001</v>
      </c>
      <c r="X27" s="109" t="s">
        <v>195</v>
      </c>
      <c r="Y27" s="109" t="s">
        <v>193</v>
      </c>
      <c r="Z27" s="112" t="s">
        <v>179</v>
      </c>
      <c r="AB27" s="112">
        <v>7</v>
      </c>
      <c r="AJ27" s="85" t="s">
        <v>158</v>
      </c>
      <c r="AK27" s="85" t="s">
        <v>159</v>
      </c>
    </row>
    <row r="28" spans="1:37">
      <c r="D28" s="157" t="s">
        <v>196</v>
      </c>
      <c r="E28" s="158"/>
      <c r="F28" s="159"/>
      <c r="G28" s="160"/>
      <c r="H28" s="160"/>
      <c r="I28" s="160"/>
      <c r="J28" s="160"/>
      <c r="K28" s="161"/>
      <c r="L28" s="161"/>
      <c r="M28" s="158"/>
      <c r="N28" s="158"/>
      <c r="O28" s="159"/>
      <c r="P28" s="159"/>
      <c r="Q28" s="158"/>
      <c r="R28" s="158"/>
      <c r="S28" s="158"/>
      <c r="T28" s="162"/>
      <c r="U28" s="162"/>
      <c r="V28" s="162" t="s">
        <v>0</v>
      </c>
      <c r="W28" s="163"/>
      <c r="X28" s="159"/>
    </row>
    <row r="29" spans="1:37">
      <c r="A29" s="107">
        <v>11</v>
      </c>
      <c r="B29" s="108" t="s">
        <v>169</v>
      </c>
      <c r="C29" s="109" t="s">
        <v>197</v>
      </c>
      <c r="D29" s="110" t="s">
        <v>198</v>
      </c>
      <c r="E29" s="111">
        <v>37.234000000000002</v>
      </c>
      <c r="F29" s="112" t="s">
        <v>154</v>
      </c>
      <c r="G29" s="113">
        <v>0</v>
      </c>
      <c r="H29" s="113">
        <v>42.07</v>
      </c>
      <c r="J29" s="113">
        <v>0</v>
      </c>
      <c r="O29" s="112">
        <v>20</v>
      </c>
      <c r="P29" s="112" t="s">
        <v>155</v>
      </c>
      <c r="V29" s="115" t="s">
        <v>109</v>
      </c>
      <c r="W29" s="116">
        <v>3.5372300000000001</v>
      </c>
      <c r="X29" s="109" t="s">
        <v>199</v>
      </c>
      <c r="Y29" s="109" t="s">
        <v>197</v>
      </c>
      <c r="Z29" s="112" t="s">
        <v>179</v>
      </c>
      <c r="AB29" s="112">
        <v>7</v>
      </c>
      <c r="AJ29" s="85" t="s">
        <v>158</v>
      </c>
      <c r="AK29" s="85" t="s">
        <v>159</v>
      </c>
    </row>
    <row r="30" spans="1:37" ht="25.5">
      <c r="A30" s="107">
        <v>12</v>
      </c>
      <c r="B30" s="108" t="s">
        <v>174</v>
      </c>
      <c r="C30" s="109" t="s">
        <v>200</v>
      </c>
      <c r="D30" s="110" t="s">
        <v>201</v>
      </c>
      <c r="E30" s="111">
        <v>37.234000000000002</v>
      </c>
      <c r="F30" s="112" t="s">
        <v>154</v>
      </c>
      <c r="G30" s="113">
        <v>0</v>
      </c>
      <c r="H30" s="113">
        <v>150.05000000000001</v>
      </c>
      <c r="J30" s="113">
        <v>0</v>
      </c>
      <c r="K30" s="114">
        <v>7.7999999999999999E-4</v>
      </c>
      <c r="L30" s="114">
        <v>2.9042519999999999E-2</v>
      </c>
      <c r="O30" s="112">
        <v>20</v>
      </c>
      <c r="P30" s="112" t="s">
        <v>155</v>
      </c>
      <c r="V30" s="115" t="s">
        <v>109</v>
      </c>
      <c r="W30" s="116">
        <v>10.537222</v>
      </c>
      <c r="X30" s="109" t="s">
        <v>202</v>
      </c>
      <c r="Y30" s="109" t="s">
        <v>200</v>
      </c>
      <c r="Z30" s="112" t="s">
        <v>179</v>
      </c>
      <c r="AB30" s="112">
        <v>7</v>
      </c>
      <c r="AJ30" s="85" t="s">
        <v>158</v>
      </c>
      <c r="AK30" s="85" t="s">
        <v>159</v>
      </c>
    </row>
    <row r="31" spans="1:37" ht="25.5">
      <c r="A31" s="107">
        <v>13</v>
      </c>
      <c r="B31" s="108" t="s">
        <v>174</v>
      </c>
      <c r="C31" s="109" t="s">
        <v>203</v>
      </c>
      <c r="D31" s="110" t="s">
        <v>204</v>
      </c>
      <c r="E31" s="111">
        <v>37.234000000000002</v>
      </c>
      <c r="F31" s="112" t="s">
        <v>154</v>
      </c>
      <c r="G31" s="113">
        <v>0</v>
      </c>
      <c r="H31" s="113">
        <v>35.369999999999997</v>
      </c>
      <c r="J31" s="113">
        <v>0</v>
      </c>
      <c r="O31" s="112">
        <v>20</v>
      </c>
      <c r="P31" s="112" t="s">
        <v>155</v>
      </c>
      <c r="V31" s="115" t="s">
        <v>109</v>
      </c>
      <c r="W31" s="116">
        <v>2.97872</v>
      </c>
      <c r="X31" s="109" t="s">
        <v>205</v>
      </c>
      <c r="Y31" s="109" t="s">
        <v>203</v>
      </c>
      <c r="Z31" s="112" t="s">
        <v>179</v>
      </c>
      <c r="AB31" s="112">
        <v>7</v>
      </c>
      <c r="AJ31" s="85" t="s">
        <v>158</v>
      </c>
      <c r="AK31" s="85" t="s">
        <v>159</v>
      </c>
    </row>
    <row r="32" spans="1:37" ht="25.5">
      <c r="A32" s="107">
        <v>14</v>
      </c>
      <c r="B32" s="108" t="s">
        <v>169</v>
      </c>
      <c r="C32" s="109" t="s">
        <v>206</v>
      </c>
      <c r="D32" s="110" t="s">
        <v>207</v>
      </c>
      <c r="E32" s="111">
        <v>45.677999999999997</v>
      </c>
      <c r="F32" s="112" t="s">
        <v>177</v>
      </c>
      <c r="G32" s="113">
        <v>0</v>
      </c>
      <c r="H32" s="113">
        <v>275.44</v>
      </c>
      <c r="J32" s="113">
        <v>0</v>
      </c>
      <c r="O32" s="112">
        <v>20</v>
      </c>
      <c r="P32" s="112" t="s">
        <v>155</v>
      </c>
      <c r="V32" s="115" t="s">
        <v>109</v>
      </c>
      <c r="W32" s="116">
        <v>0.50245799999999996</v>
      </c>
      <c r="X32" s="109" t="s">
        <v>208</v>
      </c>
      <c r="Y32" s="109" t="s">
        <v>206</v>
      </c>
      <c r="Z32" s="112" t="s">
        <v>209</v>
      </c>
      <c r="AB32" s="112">
        <v>7</v>
      </c>
      <c r="AJ32" s="85" t="s">
        <v>158</v>
      </c>
      <c r="AK32" s="85" t="s">
        <v>159</v>
      </c>
    </row>
    <row r="33" spans="1:37">
      <c r="D33" s="157" t="s">
        <v>210</v>
      </c>
      <c r="E33" s="158"/>
      <c r="F33" s="159"/>
      <c r="G33" s="160"/>
      <c r="H33" s="160"/>
      <c r="I33" s="160"/>
      <c r="J33" s="160"/>
      <c r="K33" s="161"/>
      <c r="L33" s="161"/>
      <c r="M33" s="158"/>
      <c r="N33" s="158"/>
      <c r="O33" s="159"/>
      <c r="P33" s="159"/>
      <c r="Q33" s="158"/>
      <c r="R33" s="158"/>
      <c r="S33" s="158"/>
      <c r="T33" s="162"/>
      <c r="U33" s="162"/>
      <c r="V33" s="162" t="s">
        <v>0</v>
      </c>
      <c r="W33" s="163"/>
      <c r="X33" s="159"/>
    </row>
    <row r="34" spans="1:37" ht="25.5">
      <c r="A34" s="107">
        <v>15</v>
      </c>
      <c r="B34" s="108" t="s">
        <v>174</v>
      </c>
      <c r="C34" s="109" t="s">
        <v>211</v>
      </c>
      <c r="D34" s="110" t="s">
        <v>212</v>
      </c>
      <c r="E34" s="111">
        <v>25.489000000000001</v>
      </c>
      <c r="F34" s="112" t="s">
        <v>177</v>
      </c>
      <c r="G34" s="113">
        <v>0</v>
      </c>
      <c r="H34" s="113">
        <v>392.79</v>
      </c>
      <c r="J34" s="113">
        <v>0</v>
      </c>
      <c r="O34" s="112">
        <v>20</v>
      </c>
      <c r="P34" s="112" t="s">
        <v>155</v>
      </c>
      <c r="V34" s="115" t="s">
        <v>109</v>
      </c>
      <c r="W34" s="116">
        <v>37.213940000000001</v>
      </c>
      <c r="X34" s="109" t="s">
        <v>213</v>
      </c>
      <c r="Y34" s="109" t="s">
        <v>211</v>
      </c>
      <c r="Z34" s="112" t="s">
        <v>179</v>
      </c>
      <c r="AB34" s="112">
        <v>7</v>
      </c>
      <c r="AJ34" s="85" t="s">
        <v>158</v>
      </c>
      <c r="AK34" s="85" t="s">
        <v>159</v>
      </c>
    </row>
    <row r="35" spans="1:37">
      <c r="D35" s="157" t="s">
        <v>214</v>
      </c>
      <c r="E35" s="158"/>
      <c r="F35" s="159"/>
      <c r="G35" s="160"/>
      <c r="H35" s="160"/>
      <c r="I35" s="160"/>
      <c r="J35" s="160"/>
      <c r="K35" s="161"/>
      <c r="L35" s="161"/>
      <c r="M35" s="158"/>
      <c r="N35" s="158"/>
      <c r="O35" s="159"/>
      <c r="P35" s="159"/>
      <c r="Q35" s="158"/>
      <c r="R35" s="158"/>
      <c r="S35" s="158"/>
      <c r="T35" s="162"/>
      <c r="U35" s="162"/>
      <c r="V35" s="162" t="s">
        <v>0</v>
      </c>
      <c r="W35" s="163"/>
      <c r="X35" s="159"/>
    </row>
    <row r="36" spans="1:37">
      <c r="D36" s="157" t="s">
        <v>215</v>
      </c>
      <c r="E36" s="158"/>
      <c r="F36" s="159"/>
      <c r="G36" s="160"/>
      <c r="H36" s="160"/>
      <c r="I36" s="160"/>
      <c r="J36" s="160"/>
      <c r="K36" s="161"/>
      <c r="L36" s="161"/>
      <c r="M36" s="158"/>
      <c r="N36" s="158"/>
      <c r="O36" s="159"/>
      <c r="P36" s="159"/>
      <c r="Q36" s="158"/>
      <c r="R36" s="158"/>
      <c r="S36" s="158"/>
      <c r="T36" s="162"/>
      <c r="U36" s="162"/>
      <c r="V36" s="162" t="s">
        <v>0</v>
      </c>
      <c r="W36" s="163"/>
      <c r="X36" s="159"/>
    </row>
    <row r="37" spans="1:37">
      <c r="D37" s="157" t="s">
        <v>216</v>
      </c>
      <c r="E37" s="158"/>
      <c r="F37" s="159"/>
      <c r="G37" s="160"/>
      <c r="H37" s="160"/>
      <c r="I37" s="160"/>
      <c r="J37" s="160"/>
      <c r="K37" s="161"/>
      <c r="L37" s="161"/>
      <c r="M37" s="158"/>
      <c r="N37" s="158"/>
      <c r="O37" s="159"/>
      <c r="P37" s="159"/>
      <c r="Q37" s="158"/>
      <c r="R37" s="158"/>
      <c r="S37" s="158"/>
      <c r="T37" s="162"/>
      <c r="U37" s="162"/>
      <c r="V37" s="162" t="s">
        <v>0</v>
      </c>
      <c r="W37" s="163"/>
      <c r="X37" s="159"/>
    </row>
    <row r="38" spans="1:37">
      <c r="A38" s="107">
        <v>16</v>
      </c>
      <c r="B38" s="108" t="s">
        <v>217</v>
      </c>
      <c r="C38" s="109" t="s">
        <v>218</v>
      </c>
      <c r="D38" s="110" t="s">
        <v>219</v>
      </c>
      <c r="E38" s="111">
        <v>42.567</v>
      </c>
      <c r="F38" s="112" t="s">
        <v>220</v>
      </c>
      <c r="G38" s="113">
        <v>0</v>
      </c>
      <c r="I38" s="113">
        <v>724.06</v>
      </c>
      <c r="J38" s="113">
        <v>0</v>
      </c>
      <c r="K38" s="114">
        <v>1</v>
      </c>
      <c r="L38" s="114">
        <v>42.567</v>
      </c>
      <c r="O38" s="112">
        <v>20</v>
      </c>
      <c r="P38" s="112" t="s">
        <v>155</v>
      </c>
      <c r="V38" s="115" t="s">
        <v>102</v>
      </c>
      <c r="X38" s="109" t="s">
        <v>218</v>
      </c>
      <c r="Y38" s="109" t="s">
        <v>218</v>
      </c>
      <c r="Z38" s="112" t="s">
        <v>221</v>
      </c>
      <c r="AA38" s="112" t="s">
        <v>222</v>
      </c>
      <c r="AB38" s="112">
        <v>8</v>
      </c>
      <c r="AJ38" s="85" t="s">
        <v>223</v>
      </c>
      <c r="AK38" s="85" t="s">
        <v>159</v>
      </c>
    </row>
    <row r="39" spans="1:37">
      <c r="D39" s="157" t="s">
        <v>224</v>
      </c>
      <c r="E39" s="158"/>
      <c r="F39" s="159"/>
      <c r="G39" s="160"/>
      <c r="H39" s="160"/>
      <c r="I39" s="160"/>
      <c r="J39" s="160"/>
      <c r="K39" s="161"/>
      <c r="L39" s="161"/>
      <c r="M39" s="158"/>
      <c r="N39" s="158"/>
      <c r="O39" s="159"/>
      <c r="P39" s="159"/>
      <c r="Q39" s="158"/>
      <c r="R39" s="158"/>
      <c r="S39" s="158"/>
      <c r="T39" s="162"/>
      <c r="U39" s="162"/>
      <c r="V39" s="162" t="s">
        <v>0</v>
      </c>
      <c r="W39" s="163"/>
      <c r="X39" s="159"/>
    </row>
    <row r="40" spans="1:37">
      <c r="A40" s="107">
        <v>17</v>
      </c>
      <c r="B40" s="108" t="s">
        <v>225</v>
      </c>
      <c r="C40" s="109" t="s">
        <v>226</v>
      </c>
      <c r="D40" s="110" t="s">
        <v>227</v>
      </c>
      <c r="E40" s="111">
        <v>12.2</v>
      </c>
      <c r="F40" s="112" t="s">
        <v>154</v>
      </c>
      <c r="G40" s="113">
        <v>0</v>
      </c>
      <c r="H40" s="113">
        <v>10.61</v>
      </c>
      <c r="J40" s="113">
        <v>0</v>
      </c>
      <c r="O40" s="112">
        <v>20</v>
      </c>
      <c r="P40" s="112" t="s">
        <v>155</v>
      </c>
      <c r="V40" s="115" t="s">
        <v>109</v>
      </c>
      <c r="W40" s="116">
        <v>1.0125999999999999</v>
      </c>
      <c r="X40" s="109" t="s">
        <v>228</v>
      </c>
      <c r="Y40" s="109" t="s">
        <v>226</v>
      </c>
      <c r="Z40" s="112" t="s">
        <v>179</v>
      </c>
      <c r="AB40" s="112">
        <v>7</v>
      </c>
      <c r="AJ40" s="85" t="s">
        <v>158</v>
      </c>
      <c r="AK40" s="85" t="s">
        <v>159</v>
      </c>
    </row>
    <row r="41" spans="1:37">
      <c r="D41" s="157" t="s">
        <v>229</v>
      </c>
      <c r="E41" s="158"/>
      <c r="F41" s="159"/>
      <c r="G41" s="160"/>
      <c r="H41" s="160"/>
      <c r="I41" s="160"/>
      <c r="J41" s="160"/>
      <c r="K41" s="161"/>
      <c r="L41" s="161"/>
      <c r="M41" s="158"/>
      <c r="N41" s="158"/>
      <c r="O41" s="159"/>
      <c r="P41" s="159"/>
      <c r="Q41" s="158"/>
      <c r="R41" s="158"/>
      <c r="S41" s="158"/>
      <c r="T41" s="162"/>
      <c r="U41" s="162"/>
      <c r="V41" s="162" t="s">
        <v>0</v>
      </c>
      <c r="W41" s="163"/>
      <c r="X41" s="159"/>
    </row>
    <row r="42" spans="1:37">
      <c r="D42" s="157" t="s">
        <v>230</v>
      </c>
      <c r="E42" s="158"/>
      <c r="F42" s="159"/>
      <c r="G42" s="160"/>
      <c r="H42" s="160"/>
      <c r="I42" s="160"/>
      <c r="J42" s="160"/>
      <c r="K42" s="161"/>
      <c r="L42" s="161"/>
      <c r="M42" s="158"/>
      <c r="N42" s="158"/>
      <c r="O42" s="159"/>
      <c r="P42" s="159"/>
      <c r="Q42" s="158"/>
      <c r="R42" s="158"/>
      <c r="S42" s="158"/>
      <c r="T42" s="162"/>
      <c r="U42" s="162"/>
      <c r="V42" s="162" t="s">
        <v>0</v>
      </c>
      <c r="W42" s="163"/>
      <c r="X42" s="159"/>
    </row>
    <row r="43" spans="1:37">
      <c r="D43" s="165" t="s">
        <v>231</v>
      </c>
      <c r="E43" s="113">
        <v>0</v>
      </c>
      <c r="H43" s="113">
        <v>2773.66</v>
      </c>
      <c r="I43" s="113">
        <v>724.06</v>
      </c>
      <c r="J43" s="113">
        <v>0</v>
      </c>
      <c r="L43" s="114">
        <v>42.605351020000001</v>
      </c>
      <c r="N43" s="111">
        <v>20.908999999999999</v>
      </c>
      <c r="W43" s="116">
        <v>197.19235900000001</v>
      </c>
    </row>
    <row r="44" spans="1:37">
      <c r="D44" s="156" t="s">
        <v>232</v>
      </c>
    </row>
    <row r="45" spans="1:37" ht="25.5">
      <c r="A45" s="107">
        <v>18</v>
      </c>
      <c r="B45" s="108" t="s">
        <v>174</v>
      </c>
      <c r="C45" s="109" t="s">
        <v>233</v>
      </c>
      <c r="D45" s="110" t="s">
        <v>234</v>
      </c>
      <c r="E45" s="111">
        <v>37.04</v>
      </c>
      <c r="F45" s="112" t="s">
        <v>154</v>
      </c>
      <c r="G45" s="113">
        <v>0</v>
      </c>
      <c r="H45" s="113">
        <v>11.11</v>
      </c>
      <c r="J45" s="113">
        <v>0</v>
      </c>
      <c r="O45" s="112">
        <v>20</v>
      </c>
      <c r="P45" s="112" t="s">
        <v>235</v>
      </c>
      <c r="V45" s="115" t="s">
        <v>109</v>
      </c>
      <c r="W45" s="116">
        <v>0.1852</v>
      </c>
      <c r="X45" s="109" t="s">
        <v>236</v>
      </c>
      <c r="Y45" s="109" t="s">
        <v>233</v>
      </c>
      <c r="Z45" s="112" t="s">
        <v>179</v>
      </c>
      <c r="AB45" s="112">
        <v>7</v>
      </c>
      <c r="AJ45" s="85" t="s">
        <v>158</v>
      </c>
      <c r="AK45" s="85" t="s">
        <v>159</v>
      </c>
    </row>
    <row r="46" spans="1:37">
      <c r="D46" s="157" t="s">
        <v>237</v>
      </c>
      <c r="E46" s="158"/>
      <c r="F46" s="159"/>
      <c r="G46" s="160"/>
      <c r="H46" s="160"/>
      <c r="I46" s="160"/>
      <c r="J46" s="160"/>
      <c r="K46" s="161"/>
      <c r="L46" s="161"/>
      <c r="M46" s="158"/>
      <c r="N46" s="158"/>
      <c r="O46" s="159"/>
      <c r="P46" s="159"/>
      <c r="Q46" s="158"/>
      <c r="R46" s="158"/>
      <c r="S46" s="158"/>
      <c r="T46" s="162"/>
      <c r="U46" s="162"/>
      <c r="V46" s="162" t="s">
        <v>0</v>
      </c>
      <c r="W46" s="163"/>
      <c r="X46" s="159"/>
    </row>
    <row r="47" spans="1:37">
      <c r="D47" s="157" t="s">
        <v>238</v>
      </c>
      <c r="E47" s="158"/>
      <c r="F47" s="159"/>
      <c r="G47" s="160"/>
      <c r="H47" s="160"/>
      <c r="I47" s="160"/>
      <c r="J47" s="160"/>
      <c r="K47" s="161"/>
      <c r="L47" s="161"/>
      <c r="M47" s="158"/>
      <c r="N47" s="158"/>
      <c r="O47" s="159"/>
      <c r="P47" s="159"/>
      <c r="Q47" s="158"/>
      <c r="R47" s="158"/>
      <c r="S47" s="158"/>
      <c r="T47" s="162"/>
      <c r="U47" s="162"/>
      <c r="V47" s="162" t="s">
        <v>0</v>
      </c>
      <c r="W47" s="163"/>
      <c r="X47" s="159"/>
    </row>
    <row r="48" spans="1:37">
      <c r="D48" s="157" t="s">
        <v>229</v>
      </c>
      <c r="E48" s="158"/>
      <c r="F48" s="159"/>
      <c r="G48" s="160"/>
      <c r="H48" s="160"/>
      <c r="I48" s="160"/>
      <c r="J48" s="160"/>
      <c r="K48" s="161"/>
      <c r="L48" s="161"/>
      <c r="M48" s="158"/>
      <c r="N48" s="158"/>
      <c r="O48" s="159"/>
      <c r="P48" s="159"/>
      <c r="Q48" s="158"/>
      <c r="R48" s="158"/>
      <c r="S48" s="158"/>
      <c r="T48" s="162"/>
      <c r="U48" s="162"/>
      <c r="V48" s="162" t="s">
        <v>0</v>
      </c>
      <c r="W48" s="163"/>
      <c r="X48" s="159"/>
    </row>
    <row r="49" spans="1:37">
      <c r="D49" s="157" t="s">
        <v>230</v>
      </c>
      <c r="E49" s="158"/>
      <c r="F49" s="159"/>
      <c r="G49" s="160"/>
      <c r="H49" s="160"/>
      <c r="I49" s="160"/>
      <c r="J49" s="160"/>
      <c r="K49" s="161"/>
      <c r="L49" s="161"/>
      <c r="M49" s="158"/>
      <c r="N49" s="158"/>
      <c r="O49" s="159"/>
      <c r="P49" s="159"/>
      <c r="Q49" s="158"/>
      <c r="R49" s="158"/>
      <c r="S49" s="158"/>
      <c r="T49" s="162"/>
      <c r="U49" s="162"/>
      <c r="V49" s="162" t="s">
        <v>0</v>
      </c>
      <c r="W49" s="163"/>
      <c r="X49" s="159"/>
    </row>
    <row r="50" spans="1:37">
      <c r="D50" s="165" t="s">
        <v>239</v>
      </c>
      <c r="E50" s="113">
        <v>0</v>
      </c>
      <c r="H50" s="113">
        <v>11.11</v>
      </c>
      <c r="J50" s="113">
        <v>0</v>
      </c>
      <c r="W50" s="116">
        <v>0.1852</v>
      </c>
    </row>
    <row r="51" spans="1:37">
      <c r="D51" s="156" t="s">
        <v>240</v>
      </c>
    </row>
    <row r="52" spans="1:37">
      <c r="A52" s="107">
        <v>19</v>
      </c>
      <c r="B52" s="108" t="s">
        <v>241</v>
      </c>
      <c r="C52" s="109" t="s">
        <v>242</v>
      </c>
      <c r="D52" s="110" t="s">
        <v>243</v>
      </c>
      <c r="E52" s="111">
        <v>6</v>
      </c>
      <c r="F52" s="112" t="s">
        <v>244</v>
      </c>
      <c r="G52" s="113">
        <v>0</v>
      </c>
      <c r="H52" s="113">
        <v>1606.5</v>
      </c>
      <c r="J52" s="113">
        <v>0</v>
      </c>
      <c r="K52" s="114">
        <v>0.86850000000000005</v>
      </c>
      <c r="L52" s="114">
        <v>5.2110000000000003</v>
      </c>
      <c r="O52" s="112">
        <v>20</v>
      </c>
      <c r="P52" s="112" t="s">
        <v>245</v>
      </c>
      <c r="V52" s="115" t="s">
        <v>109</v>
      </c>
      <c r="W52" s="116">
        <v>36.984000000000002</v>
      </c>
      <c r="X52" s="109" t="s">
        <v>246</v>
      </c>
      <c r="Y52" s="109" t="s">
        <v>242</v>
      </c>
      <c r="Z52" s="112" t="s">
        <v>247</v>
      </c>
      <c r="AB52" s="112">
        <v>7</v>
      </c>
      <c r="AJ52" s="85" t="s">
        <v>158</v>
      </c>
      <c r="AK52" s="85" t="s">
        <v>159</v>
      </c>
    </row>
    <row r="53" spans="1:37">
      <c r="A53" s="107">
        <v>20</v>
      </c>
      <c r="B53" s="108" t="s">
        <v>241</v>
      </c>
      <c r="C53" s="109" t="s">
        <v>248</v>
      </c>
      <c r="D53" s="110" t="s">
        <v>249</v>
      </c>
      <c r="E53" s="111">
        <v>5</v>
      </c>
      <c r="F53" s="112" t="s">
        <v>244</v>
      </c>
      <c r="G53" s="113">
        <v>0</v>
      </c>
      <c r="H53" s="113">
        <v>727.15</v>
      </c>
      <c r="J53" s="113">
        <v>0</v>
      </c>
      <c r="K53" s="114">
        <v>0.86850000000000005</v>
      </c>
      <c r="L53" s="114">
        <v>4.3425000000000002</v>
      </c>
      <c r="O53" s="112">
        <v>20</v>
      </c>
      <c r="P53" s="112" t="s">
        <v>245</v>
      </c>
      <c r="V53" s="115" t="s">
        <v>109</v>
      </c>
      <c r="W53" s="116">
        <v>30.82</v>
      </c>
      <c r="X53" s="109" t="s">
        <v>246</v>
      </c>
      <c r="Y53" s="109" t="s">
        <v>248</v>
      </c>
      <c r="Z53" s="112" t="s">
        <v>247</v>
      </c>
      <c r="AB53" s="112">
        <v>7</v>
      </c>
      <c r="AJ53" s="85" t="s">
        <v>158</v>
      </c>
      <c r="AK53" s="85" t="s">
        <v>159</v>
      </c>
    </row>
    <row r="54" spans="1:37">
      <c r="A54" s="107">
        <v>21</v>
      </c>
      <c r="B54" s="108" t="s">
        <v>217</v>
      </c>
      <c r="C54" s="109" t="s">
        <v>250</v>
      </c>
      <c r="D54" s="110" t="s">
        <v>251</v>
      </c>
      <c r="E54" s="111">
        <v>2</v>
      </c>
      <c r="F54" s="112" t="s">
        <v>244</v>
      </c>
      <c r="G54" s="113">
        <v>0</v>
      </c>
      <c r="I54" s="113">
        <v>7346</v>
      </c>
      <c r="J54" s="113">
        <v>0</v>
      </c>
      <c r="K54" s="114">
        <v>1E-3</v>
      </c>
      <c r="L54" s="114">
        <v>2E-3</v>
      </c>
      <c r="O54" s="112">
        <v>20</v>
      </c>
      <c r="P54" s="112" t="s">
        <v>245</v>
      </c>
      <c r="V54" s="115" t="s">
        <v>102</v>
      </c>
      <c r="X54" s="109" t="s">
        <v>252</v>
      </c>
      <c r="Y54" s="109" t="s">
        <v>250</v>
      </c>
      <c r="Z54" s="112" t="s">
        <v>253</v>
      </c>
      <c r="AA54" s="112" t="s">
        <v>222</v>
      </c>
      <c r="AB54" s="112">
        <v>8</v>
      </c>
      <c r="AJ54" s="85" t="s">
        <v>223</v>
      </c>
      <c r="AK54" s="85" t="s">
        <v>159</v>
      </c>
    </row>
    <row r="55" spans="1:37">
      <c r="A55" s="107">
        <v>22</v>
      </c>
      <c r="B55" s="108" t="s">
        <v>217</v>
      </c>
      <c r="C55" s="109" t="s">
        <v>254</v>
      </c>
      <c r="D55" s="110" t="s">
        <v>255</v>
      </c>
      <c r="E55" s="111">
        <v>1</v>
      </c>
      <c r="F55" s="112" t="s">
        <v>244</v>
      </c>
      <c r="G55" s="113">
        <v>0</v>
      </c>
      <c r="I55" s="113">
        <v>3976</v>
      </c>
      <c r="J55" s="113">
        <v>0</v>
      </c>
      <c r="K55" s="114">
        <v>1E-3</v>
      </c>
      <c r="L55" s="114">
        <v>1E-3</v>
      </c>
      <c r="O55" s="112">
        <v>20</v>
      </c>
      <c r="P55" s="112" t="s">
        <v>245</v>
      </c>
      <c r="V55" s="115" t="s">
        <v>102</v>
      </c>
      <c r="X55" s="109" t="s">
        <v>252</v>
      </c>
      <c r="Y55" s="109" t="s">
        <v>254</v>
      </c>
      <c r="Z55" s="112" t="s">
        <v>253</v>
      </c>
      <c r="AA55" s="112" t="s">
        <v>222</v>
      </c>
      <c r="AB55" s="112">
        <v>8</v>
      </c>
      <c r="AJ55" s="85" t="s">
        <v>223</v>
      </c>
      <c r="AK55" s="85" t="s">
        <v>159</v>
      </c>
    </row>
    <row r="56" spans="1:37">
      <c r="A56" s="107">
        <v>23</v>
      </c>
      <c r="B56" s="108" t="s">
        <v>217</v>
      </c>
      <c r="C56" s="109" t="s">
        <v>256</v>
      </c>
      <c r="D56" s="110" t="s">
        <v>257</v>
      </c>
      <c r="E56" s="111">
        <v>1</v>
      </c>
      <c r="F56" s="112" t="s">
        <v>244</v>
      </c>
      <c r="G56" s="113">
        <v>0</v>
      </c>
      <c r="I56" s="113">
        <v>3976</v>
      </c>
      <c r="J56" s="113">
        <v>0</v>
      </c>
      <c r="K56" s="114">
        <v>1E-3</v>
      </c>
      <c r="L56" s="114">
        <v>1E-3</v>
      </c>
      <c r="O56" s="112">
        <v>20</v>
      </c>
      <c r="P56" s="112" t="s">
        <v>245</v>
      </c>
      <c r="V56" s="115" t="s">
        <v>102</v>
      </c>
      <c r="X56" s="109" t="s">
        <v>252</v>
      </c>
      <c r="Y56" s="109" t="s">
        <v>256</v>
      </c>
      <c r="Z56" s="112" t="s">
        <v>253</v>
      </c>
      <c r="AA56" s="112" t="s">
        <v>222</v>
      </c>
      <c r="AB56" s="112">
        <v>8</v>
      </c>
      <c r="AJ56" s="85" t="s">
        <v>223</v>
      </c>
      <c r="AK56" s="85" t="s">
        <v>159</v>
      </c>
    </row>
    <row r="57" spans="1:37" ht="25.5">
      <c r="A57" s="107">
        <v>24</v>
      </c>
      <c r="B57" s="108" t="s">
        <v>217</v>
      </c>
      <c r="C57" s="109" t="s">
        <v>258</v>
      </c>
      <c r="D57" s="110" t="s">
        <v>259</v>
      </c>
      <c r="E57" s="111">
        <v>1</v>
      </c>
      <c r="F57" s="112" t="s">
        <v>244</v>
      </c>
      <c r="G57" s="113">
        <v>0</v>
      </c>
      <c r="I57" s="113">
        <v>5964.5</v>
      </c>
      <c r="J57" s="113">
        <v>0</v>
      </c>
      <c r="K57" s="114">
        <v>1E-3</v>
      </c>
      <c r="L57" s="114">
        <v>1E-3</v>
      </c>
      <c r="O57" s="112">
        <v>20</v>
      </c>
      <c r="P57" s="112" t="s">
        <v>245</v>
      </c>
      <c r="V57" s="115" t="s">
        <v>102</v>
      </c>
      <c r="X57" s="109" t="s">
        <v>252</v>
      </c>
      <c r="Y57" s="109" t="s">
        <v>258</v>
      </c>
      <c r="Z57" s="112" t="s">
        <v>253</v>
      </c>
      <c r="AA57" s="112" t="s">
        <v>222</v>
      </c>
      <c r="AB57" s="112">
        <v>8</v>
      </c>
      <c r="AJ57" s="85" t="s">
        <v>223</v>
      </c>
      <c r="AK57" s="85" t="s">
        <v>159</v>
      </c>
    </row>
    <row r="58" spans="1:37">
      <c r="D58" s="165" t="s">
        <v>260</v>
      </c>
      <c r="E58" s="113">
        <v>0</v>
      </c>
      <c r="H58" s="113">
        <v>2333.65</v>
      </c>
      <c r="I58" s="113">
        <v>21262.5</v>
      </c>
      <c r="J58" s="113">
        <v>0</v>
      </c>
      <c r="L58" s="114">
        <v>9.5585000000000004</v>
      </c>
      <c r="W58" s="116">
        <v>67.804000000000002</v>
      </c>
    </row>
    <row r="59" spans="1:37">
      <c r="D59" s="156" t="s">
        <v>261</v>
      </c>
    </row>
    <row r="60" spans="1:37">
      <c r="A60" s="107">
        <v>25</v>
      </c>
      <c r="B60" s="108" t="s">
        <v>262</v>
      </c>
      <c r="C60" s="109" t="s">
        <v>263</v>
      </c>
      <c r="D60" s="110" t="s">
        <v>368</v>
      </c>
      <c r="E60" s="111">
        <v>12.2</v>
      </c>
      <c r="F60" s="112" t="s">
        <v>154</v>
      </c>
      <c r="G60" s="113">
        <v>0</v>
      </c>
      <c r="H60" s="113">
        <v>53.31</v>
      </c>
      <c r="J60" s="113">
        <v>0</v>
      </c>
      <c r="K60" s="114">
        <v>0.20266000000000001</v>
      </c>
      <c r="L60" s="114">
        <v>2.4724520000000001</v>
      </c>
      <c r="O60" s="112">
        <v>20</v>
      </c>
      <c r="P60" s="112" t="s">
        <v>264</v>
      </c>
      <c r="V60" s="115" t="s">
        <v>109</v>
      </c>
      <c r="W60" s="116">
        <v>0.4148</v>
      </c>
      <c r="X60" s="109" t="s">
        <v>265</v>
      </c>
      <c r="Y60" s="109" t="s">
        <v>263</v>
      </c>
      <c r="Z60" s="112" t="s">
        <v>266</v>
      </c>
      <c r="AB60" s="112">
        <v>7</v>
      </c>
      <c r="AJ60" s="85" t="s">
        <v>158</v>
      </c>
      <c r="AK60" s="85" t="s">
        <v>159</v>
      </c>
    </row>
    <row r="61" spans="1:37">
      <c r="D61" s="165" t="s">
        <v>267</v>
      </c>
      <c r="E61" s="113">
        <v>0</v>
      </c>
      <c r="H61" s="113">
        <v>53.31</v>
      </c>
      <c r="J61" s="113">
        <v>0</v>
      </c>
      <c r="L61" s="114">
        <v>2.4724520000000001</v>
      </c>
      <c r="W61" s="116">
        <v>0.4148</v>
      </c>
    </row>
    <row r="62" spans="1:37">
      <c r="D62" s="156" t="s">
        <v>268</v>
      </c>
    </row>
    <row r="63" spans="1:37" ht="25.5">
      <c r="A63" s="107">
        <v>26</v>
      </c>
      <c r="B63" s="108" t="s">
        <v>151</v>
      </c>
      <c r="C63" s="109" t="s">
        <v>269</v>
      </c>
      <c r="D63" s="110" t="s">
        <v>270</v>
      </c>
      <c r="E63" s="111">
        <v>12.2</v>
      </c>
      <c r="F63" s="112" t="s">
        <v>154</v>
      </c>
      <c r="G63" s="113">
        <v>0</v>
      </c>
      <c r="H63" s="113">
        <v>76.13</v>
      </c>
      <c r="J63" s="113">
        <v>0</v>
      </c>
      <c r="K63" s="114">
        <v>0.18906999999999999</v>
      </c>
      <c r="L63" s="114">
        <v>2.306654</v>
      </c>
      <c r="O63" s="112">
        <v>20</v>
      </c>
      <c r="P63" s="112" t="s">
        <v>271</v>
      </c>
      <c r="V63" s="115" t="s">
        <v>109</v>
      </c>
      <c r="W63" s="116">
        <v>0.26840000000000003</v>
      </c>
      <c r="X63" s="109" t="s">
        <v>272</v>
      </c>
      <c r="Y63" s="109" t="s">
        <v>269</v>
      </c>
      <c r="Z63" s="112" t="s">
        <v>273</v>
      </c>
      <c r="AB63" s="112">
        <v>7</v>
      </c>
      <c r="AJ63" s="85" t="s">
        <v>158</v>
      </c>
      <c r="AK63" s="85" t="s">
        <v>159</v>
      </c>
    </row>
    <row r="64" spans="1:37" ht="25.5">
      <c r="A64" s="107">
        <v>27</v>
      </c>
      <c r="B64" s="108" t="s">
        <v>151</v>
      </c>
      <c r="C64" s="109" t="s">
        <v>274</v>
      </c>
      <c r="D64" s="110" t="s">
        <v>275</v>
      </c>
      <c r="E64" s="111">
        <v>4</v>
      </c>
      <c r="F64" s="112" t="s">
        <v>154</v>
      </c>
      <c r="G64" s="113">
        <v>0</v>
      </c>
      <c r="H64" s="113">
        <v>54</v>
      </c>
      <c r="J64" s="113">
        <v>0</v>
      </c>
      <c r="K64" s="114">
        <v>0.55986000000000002</v>
      </c>
      <c r="L64" s="114">
        <v>2.2394400000000001</v>
      </c>
      <c r="O64" s="112">
        <v>20</v>
      </c>
      <c r="P64" s="112" t="s">
        <v>271</v>
      </c>
      <c r="V64" s="115" t="s">
        <v>109</v>
      </c>
      <c r="W64" s="116">
        <v>0.12</v>
      </c>
      <c r="X64" s="109" t="s">
        <v>276</v>
      </c>
      <c r="Y64" s="109" t="s">
        <v>274</v>
      </c>
      <c r="Z64" s="112" t="s">
        <v>273</v>
      </c>
      <c r="AB64" s="112">
        <v>7</v>
      </c>
      <c r="AJ64" s="85" t="s">
        <v>158</v>
      </c>
      <c r="AK64" s="85" t="s">
        <v>159</v>
      </c>
    </row>
    <row r="65" spans="1:37" ht="25.5">
      <c r="A65" s="107">
        <v>28</v>
      </c>
      <c r="B65" s="108" t="s">
        <v>151</v>
      </c>
      <c r="C65" s="109" t="s">
        <v>277</v>
      </c>
      <c r="D65" s="110" t="s">
        <v>278</v>
      </c>
      <c r="E65" s="111">
        <v>5.7</v>
      </c>
      <c r="F65" s="112" t="s">
        <v>154</v>
      </c>
      <c r="G65" s="113">
        <v>0</v>
      </c>
      <c r="H65" s="113">
        <v>93.65</v>
      </c>
      <c r="J65" s="113">
        <v>0</v>
      </c>
      <c r="K65" s="114">
        <v>0.13511999999999999</v>
      </c>
      <c r="L65" s="114">
        <v>0.77018399999999998</v>
      </c>
      <c r="O65" s="112">
        <v>20</v>
      </c>
      <c r="P65" s="112" t="s">
        <v>271</v>
      </c>
      <c r="V65" s="115" t="s">
        <v>109</v>
      </c>
      <c r="W65" s="116">
        <v>0.46739999999999998</v>
      </c>
      <c r="X65" s="109" t="s">
        <v>279</v>
      </c>
      <c r="Y65" s="109" t="s">
        <v>277</v>
      </c>
      <c r="Z65" s="112" t="s">
        <v>280</v>
      </c>
      <c r="AB65" s="112">
        <v>7</v>
      </c>
      <c r="AJ65" s="85" t="s">
        <v>158</v>
      </c>
      <c r="AK65" s="85" t="s">
        <v>159</v>
      </c>
    </row>
    <row r="66" spans="1:37">
      <c r="D66" s="157" t="s">
        <v>281</v>
      </c>
      <c r="E66" s="158"/>
      <c r="F66" s="159"/>
      <c r="G66" s="160"/>
      <c r="H66" s="160"/>
      <c r="I66" s="160"/>
      <c r="J66" s="160"/>
      <c r="K66" s="161"/>
      <c r="L66" s="161"/>
      <c r="M66" s="158"/>
      <c r="N66" s="158"/>
      <c r="O66" s="159"/>
      <c r="P66" s="159"/>
      <c r="Q66" s="158"/>
      <c r="R66" s="158"/>
      <c r="S66" s="158"/>
      <c r="T66" s="162"/>
      <c r="U66" s="162"/>
      <c r="V66" s="162" t="s">
        <v>0</v>
      </c>
      <c r="W66" s="163"/>
      <c r="X66" s="159"/>
    </row>
    <row r="67" spans="1:37">
      <c r="A67" s="107">
        <v>29</v>
      </c>
      <c r="B67" s="108" t="s">
        <v>151</v>
      </c>
      <c r="C67" s="109" t="s">
        <v>282</v>
      </c>
      <c r="D67" s="110" t="s">
        <v>283</v>
      </c>
      <c r="E67" s="111">
        <v>12.2</v>
      </c>
      <c r="F67" s="112" t="s">
        <v>154</v>
      </c>
      <c r="G67" s="113">
        <v>0</v>
      </c>
      <c r="H67" s="113">
        <v>177.39</v>
      </c>
      <c r="J67" s="113">
        <v>0</v>
      </c>
      <c r="K67" s="114">
        <v>0.1036</v>
      </c>
      <c r="L67" s="114">
        <v>1.2639199999999999</v>
      </c>
      <c r="O67" s="112">
        <v>20</v>
      </c>
      <c r="P67" s="112" t="s">
        <v>271</v>
      </c>
      <c r="V67" s="115" t="s">
        <v>109</v>
      </c>
      <c r="W67" s="116">
        <v>9.2354000000000003</v>
      </c>
      <c r="X67" s="109" t="s">
        <v>284</v>
      </c>
      <c r="Y67" s="109" t="s">
        <v>282</v>
      </c>
      <c r="Z67" s="112" t="s">
        <v>285</v>
      </c>
      <c r="AB67" s="112">
        <v>7</v>
      </c>
      <c r="AJ67" s="85" t="s">
        <v>158</v>
      </c>
      <c r="AK67" s="85" t="s">
        <v>159</v>
      </c>
    </row>
    <row r="68" spans="1:37">
      <c r="A68" s="107">
        <v>30</v>
      </c>
      <c r="B68" s="108" t="s">
        <v>217</v>
      </c>
      <c r="C68" s="109" t="s">
        <v>286</v>
      </c>
      <c r="D68" s="110" t="s">
        <v>287</v>
      </c>
      <c r="E68" s="111">
        <v>12.321999999999999</v>
      </c>
      <c r="F68" s="112" t="s">
        <v>154</v>
      </c>
      <c r="G68" s="113">
        <v>0</v>
      </c>
      <c r="I68" s="113">
        <v>206.27</v>
      </c>
      <c r="J68" s="113">
        <v>0</v>
      </c>
      <c r="K68" s="114">
        <v>0.14000000000000001</v>
      </c>
      <c r="L68" s="114">
        <v>1.7250799999999999</v>
      </c>
      <c r="O68" s="112">
        <v>20</v>
      </c>
      <c r="P68" s="112" t="s">
        <v>271</v>
      </c>
      <c r="V68" s="115" t="s">
        <v>102</v>
      </c>
      <c r="X68" s="109" t="s">
        <v>288</v>
      </c>
      <c r="Y68" s="109" t="s">
        <v>286</v>
      </c>
      <c r="Z68" s="112" t="s">
        <v>289</v>
      </c>
      <c r="AA68" s="112" t="s">
        <v>222</v>
      </c>
      <c r="AB68" s="112">
        <v>8</v>
      </c>
      <c r="AJ68" s="85" t="s">
        <v>223</v>
      </c>
      <c r="AK68" s="85" t="s">
        <v>159</v>
      </c>
    </row>
    <row r="69" spans="1:37">
      <c r="D69" s="157" t="s">
        <v>290</v>
      </c>
      <c r="E69" s="158"/>
      <c r="F69" s="159"/>
      <c r="G69" s="160"/>
      <c r="H69" s="160"/>
      <c r="I69" s="160"/>
      <c r="J69" s="160"/>
      <c r="K69" s="161"/>
      <c r="L69" s="161"/>
      <c r="M69" s="158"/>
      <c r="N69" s="158"/>
      <c r="O69" s="159"/>
      <c r="P69" s="159"/>
      <c r="Q69" s="158"/>
      <c r="R69" s="158"/>
      <c r="S69" s="158"/>
      <c r="T69" s="162"/>
      <c r="U69" s="162"/>
      <c r="V69" s="162" t="s">
        <v>0</v>
      </c>
      <c r="W69" s="163"/>
      <c r="X69" s="159"/>
    </row>
    <row r="70" spans="1:37">
      <c r="D70" s="165" t="s">
        <v>291</v>
      </c>
      <c r="E70" s="113">
        <v>0</v>
      </c>
      <c r="H70" s="113">
        <v>401.17</v>
      </c>
      <c r="I70" s="113">
        <v>206.27</v>
      </c>
      <c r="J70" s="113">
        <v>0</v>
      </c>
      <c r="L70" s="114">
        <v>8.3052779999999995</v>
      </c>
      <c r="W70" s="116">
        <v>10.091200000000001</v>
      </c>
    </row>
    <row r="71" spans="1:37">
      <c r="D71" s="156" t="s">
        <v>292</v>
      </c>
    </row>
    <row r="72" spans="1:37">
      <c r="A72" s="107">
        <v>31</v>
      </c>
      <c r="B72" s="108" t="s">
        <v>293</v>
      </c>
      <c r="C72" s="109" t="s">
        <v>294</v>
      </c>
      <c r="D72" s="110" t="s">
        <v>295</v>
      </c>
      <c r="E72" s="111">
        <v>3.726</v>
      </c>
      <c r="F72" s="112" t="s">
        <v>177</v>
      </c>
      <c r="G72" s="113">
        <v>0</v>
      </c>
      <c r="H72" s="113">
        <v>180.19</v>
      </c>
      <c r="J72" s="113">
        <v>0</v>
      </c>
      <c r="K72" s="114">
        <v>1.837</v>
      </c>
      <c r="L72" s="114">
        <v>6.8446619999999996</v>
      </c>
      <c r="O72" s="112">
        <v>20</v>
      </c>
      <c r="P72" s="112" t="s">
        <v>296</v>
      </c>
      <c r="V72" s="115" t="s">
        <v>109</v>
      </c>
      <c r="W72" s="116">
        <v>6.080832</v>
      </c>
      <c r="X72" s="109" t="s">
        <v>297</v>
      </c>
      <c r="Y72" s="109" t="s">
        <v>294</v>
      </c>
      <c r="Z72" s="112" t="s">
        <v>298</v>
      </c>
      <c r="AB72" s="112">
        <v>7</v>
      </c>
      <c r="AJ72" s="85" t="s">
        <v>158</v>
      </c>
      <c r="AK72" s="85" t="s">
        <v>159</v>
      </c>
    </row>
    <row r="73" spans="1:37">
      <c r="D73" s="157" t="s">
        <v>299</v>
      </c>
      <c r="E73" s="158"/>
      <c r="F73" s="159"/>
      <c r="G73" s="160"/>
      <c r="H73" s="160"/>
      <c r="I73" s="160"/>
      <c r="J73" s="160"/>
      <c r="K73" s="161"/>
      <c r="L73" s="161"/>
      <c r="M73" s="158"/>
      <c r="N73" s="158"/>
      <c r="O73" s="159"/>
      <c r="P73" s="159"/>
      <c r="Q73" s="158"/>
      <c r="R73" s="158"/>
      <c r="S73" s="158"/>
      <c r="T73" s="162"/>
      <c r="U73" s="162"/>
      <c r="V73" s="162" t="s">
        <v>0</v>
      </c>
      <c r="W73" s="163"/>
      <c r="X73" s="159"/>
    </row>
    <row r="74" spans="1:37">
      <c r="D74" s="165" t="s">
        <v>300</v>
      </c>
      <c r="E74" s="113">
        <v>0</v>
      </c>
      <c r="H74" s="113">
        <v>180.19</v>
      </c>
      <c r="J74" s="113">
        <v>0</v>
      </c>
      <c r="L74" s="114">
        <v>6.8446619999999996</v>
      </c>
      <c r="W74" s="116">
        <v>6.080832</v>
      </c>
    </row>
    <row r="75" spans="1:37">
      <c r="D75" s="156" t="s">
        <v>301</v>
      </c>
    </row>
    <row r="76" spans="1:37" ht="25.5">
      <c r="A76" s="107">
        <v>32</v>
      </c>
      <c r="B76" s="108" t="s">
        <v>151</v>
      </c>
      <c r="C76" s="109" t="s">
        <v>302</v>
      </c>
      <c r="D76" s="110" t="s">
        <v>303</v>
      </c>
      <c r="E76" s="111">
        <v>8.8000000000000007</v>
      </c>
      <c r="F76" s="112" t="s">
        <v>172</v>
      </c>
      <c r="G76" s="113">
        <v>0</v>
      </c>
      <c r="H76" s="113">
        <v>85.18</v>
      </c>
      <c r="J76" s="113">
        <v>0</v>
      </c>
      <c r="K76" s="114">
        <v>0.15554999999999999</v>
      </c>
      <c r="L76" s="114">
        <v>1.3688400000000001</v>
      </c>
      <c r="O76" s="112">
        <v>20</v>
      </c>
      <c r="P76" s="112" t="s">
        <v>304</v>
      </c>
      <c r="V76" s="115" t="s">
        <v>109</v>
      </c>
      <c r="W76" s="116">
        <v>2.2879999999999998</v>
      </c>
      <c r="X76" s="109" t="s">
        <v>305</v>
      </c>
      <c r="Y76" s="109" t="s">
        <v>302</v>
      </c>
      <c r="Z76" s="112" t="s">
        <v>285</v>
      </c>
      <c r="AB76" s="112">
        <v>7</v>
      </c>
      <c r="AJ76" s="85" t="s">
        <v>158</v>
      </c>
      <c r="AK76" s="85" t="s">
        <v>159</v>
      </c>
    </row>
    <row r="77" spans="1:37">
      <c r="A77" s="107">
        <v>33</v>
      </c>
      <c r="B77" s="108" t="s">
        <v>217</v>
      </c>
      <c r="C77" s="109" t="s">
        <v>306</v>
      </c>
      <c r="D77" s="110" t="s">
        <v>307</v>
      </c>
      <c r="E77" s="111">
        <v>9</v>
      </c>
      <c r="F77" s="112" t="s">
        <v>244</v>
      </c>
      <c r="G77" s="113">
        <v>0</v>
      </c>
      <c r="I77" s="113">
        <v>83.25</v>
      </c>
      <c r="J77" s="113">
        <v>0</v>
      </c>
      <c r="K77" s="114">
        <v>9.9000000000000005E-2</v>
      </c>
      <c r="L77" s="114">
        <v>0.89100000000000001</v>
      </c>
      <c r="O77" s="112">
        <v>20</v>
      </c>
      <c r="P77" s="112" t="s">
        <v>304</v>
      </c>
      <c r="V77" s="115" t="s">
        <v>102</v>
      </c>
      <c r="X77" s="109" t="s">
        <v>306</v>
      </c>
      <c r="Y77" s="109" t="s">
        <v>306</v>
      </c>
      <c r="Z77" s="112" t="s">
        <v>289</v>
      </c>
      <c r="AA77" s="112" t="s">
        <v>222</v>
      </c>
      <c r="AB77" s="112">
        <v>8</v>
      </c>
      <c r="AJ77" s="85" t="s">
        <v>223</v>
      </c>
      <c r="AK77" s="85" t="s">
        <v>159</v>
      </c>
    </row>
    <row r="78" spans="1:37" ht="25.5">
      <c r="A78" s="107">
        <v>34</v>
      </c>
      <c r="B78" s="108" t="s">
        <v>151</v>
      </c>
      <c r="C78" s="109" t="s">
        <v>308</v>
      </c>
      <c r="D78" s="110" t="s">
        <v>309</v>
      </c>
      <c r="E78" s="111">
        <v>14.8</v>
      </c>
      <c r="F78" s="112" t="s">
        <v>172</v>
      </c>
      <c r="G78" s="113">
        <v>0</v>
      </c>
      <c r="H78" s="113">
        <v>83.62</v>
      </c>
      <c r="J78" s="113">
        <v>0</v>
      </c>
      <c r="K78" s="114">
        <v>0.10562000000000001</v>
      </c>
      <c r="L78" s="114">
        <v>1.5631759999999999</v>
      </c>
      <c r="O78" s="112">
        <v>20</v>
      </c>
      <c r="P78" s="112" t="s">
        <v>304</v>
      </c>
      <c r="V78" s="115" t="s">
        <v>109</v>
      </c>
      <c r="W78" s="116">
        <v>2.0571999999999999</v>
      </c>
      <c r="X78" s="109" t="s">
        <v>310</v>
      </c>
      <c r="Y78" s="109" t="s">
        <v>308</v>
      </c>
      <c r="Z78" s="112" t="s">
        <v>285</v>
      </c>
      <c r="AB78" s="112">
        <v>7</v>
      </c>
      <c r="AJ78" s="85" t="s">
        <v>158</v>
      </c>
      <c r="AK78" s="85" t="s">
        <v>159</v>
      </c>
    </row>
    <row r="79" spans="1:37">
      <c r="A79" s="107">
        <v>35</v>
      </c>
      <c r="B79" s="108" t="s">
        <v>217</v>
      </c>
      <c r="C79" s="109" t="s">
        <v>311</v>
      </c>
      <c r="D79" s="110" t="s">
        <v>312</v>
      </c>
      <c r="E79" s="111">
        <v>15</v>
      </c>
      <c r="F79" s="112" t="s">
        <v>244</v>
      </c>
      <c r="G79" s="113">
        <v>0</v>
      </c>
      <c r="I79" s="113">
        <v>73.650000000000006</v>
      </c>
      <c r="J79" s="113">
        <v>0</v>
      </c>
      <c r="K79" s="114">
        <v>2.1999999999999999E-2</v>
      </c>
      <c r="L79" s="114">
        <v>0.33</v>
      </c>
      <c r="O79" s="112">
        <v>20</v>
      </c>
      <c r="P79" s="112" t="s">
        <v>304</v>
      </c>
      <c r="V79" s="115" t="s">
        <v>102</v>
      </c>
      <c r="X79" s="109" t="s">
        <v>311</v>
      </c>
      <c r="Y79" s="109" t="s">
        <v>311</v>
      </c>
      <c r="Z79" s="112" t="s">
        <v>289</v>
      </c>
      <c r="AA79" s="112" t="s">
        <v>222</v>
      </c>
      <c r="AB79" s="112">
        <v>8</v>
      </c>
      <c r="AJ79" s="85" t="s">
        <v>223</v>
      </c>
      <c r="AK79" s="85" t="s">
        <v>159</v>
      </c>
    </row>
    <row r="80" spans="1:37" ht="25.5">
      <c r="A80" s="107">
        <v>36</v>
      </c>
      <c r="B80" s="108" t="s">
        <v>151</v>
      </c>
      <c r="C80" s="109" t="s">
        <v>313</v>
      </c>
      <c r="D80" s="110" t="s">
        <v>314</v>
      </c>
      <c r="E80" s="111">
        <v>0.84</v>
      </c>
      <c r="F80" s="112" t="s">
        <v>177</v>
      </c>
      <c r="G80" s="113">
        <v>0</v>
      </c>
      <c r="H80" s="113">
        <v>89.28</v>
      </c>
      <c r="J80" s="113">
        <v>0</v>
      </c>
      <c r="K80" s="114">
        <v>2.3628499999999999</v>
      </c>
      <c r="L80" s="114">
        <v>1.9847939999999999</v>
      </c>
      <c r="O80" s="112">
        <v>20</v>
      </c>
      <c r="P80" s="112" t="s">
        <v>304</v>
      </c>
      <c r="V80" s="115" t="s">
        <v>109</v>
      </c>
      <c r="W80" s="116">
        <v>1.2112799999999999</v>
      </c>
      <c r="X80" s="109" t="s">
        <v>315</v>
      </c>
      <c r="Y80" s="109" t="s">
        <v>313</v>
      </c>
      <c r="Z80" s="112" t="s">
        <v>285</v>
      </c>
      <c r="AB80" s="112">
        <v>7</v>
      </c>
      <c r="AJ80" s="85" t="s">
        <v>158</v>
      </c>
      <c r="AK80" s="85" t="s">
        <v>159</v>
      </c>
    </row>
    <row r="81" spans="1:37">
      <c r="D81" s="157" t="s">
        <v>316</v>
      </c>
      <c r="E81" s="158"/>
      <c r="F81" s="159"/>
      <c r="G81" s="160"/>
      <c r="H81" s="160"/>
      <c r="I81" s="160"/>
      <c r="J81" s="160"/>
      <c r="K81" s="161"/>
      <c r="L81" s="161"/>
      <c r="M81" s="158"/>
      <c r="N81" s="158"/>
      <c r="O81" s="159"/>
      <c r="P81" s="159"/>
      <c r="Q81" s="158"/>
      <c r="R81" s="158"/>
      <c r="S81" s="158"/>
      <c r="T81" s="162"/>
      <c r="U81" s="162"/>
      <c r="V81" s="162" t="s">
        <v>0</v>
      </c>
      <c r="W81" s="163"/>
      <c r="X81" s="159"/>
    </row>
    <row r="82" spans="1:37" ht="25.5">
      <c r="A82" s="107">
        <v>37</v>
      </c>
      <c r="B82" s="108" t="s">
        <v>169</v>
      </c>
      <c r="C82" s="109" t="s">
        <v>317</v>
      </c>
      <c r="D82" s="110" t="s">
        <v>318</v>
      </c>
      <c r="E82" s="111">
        <v>10</v>
      </c>
      <c r="F82" s="112" t="s">
        <v>172</v>
      </c>
      <c r="G82" s="113">
        <v>0</v>
      </c>
      <c r="H82" s="113">
        <v>103.5</v>
      </c>
      <c r="J82" s="113">
        <v>0</v>
      </c>
      <c r="K82" s="114">
        <v>5.0000000000000002E-5</v>
      </c>
      <c r="L82" s="114">
        <v>5.0000000000000001E-4</v>
      </c>
      <c r="O82" s="112">
        <v>20</v>
      </c>
      <c r="P82" s="112" t="s">
        <v>304</v>
      </c>
      <c r="V82" s="115" t="s">
        <v>109</v>
      </c>
      <c r="W82" s="116">
        <v>1.06</v>
      </c>
      <c r="X82" s="109" t="s">
        <v>319</v>
      </c>
      <c r="Y82" s="109" t="s">
        <v>317</v>
      </c>
      <c r="Z82" s="112" t="s">
        <v>285</v>
      </c>
      <c r="AB82" s="112">
        <v>7</v>
      </c>
      <c r="AJ82" s="85" t="s">
        <v>158</v>
      </c>
      <c r="AK82" s="85" t="s">
        <v>159</v>
      </c>
    </row>
    <row r="83" spans="1:37">
      <c r="A83" s="107">
        <v>38</v>
      </c>
      <c r="B83" s="108" t="s">
        <v>169</v>
      </c>
      <c r="C83" s="109" t="s">
        <v>320</v>
      </c>
      <c r="D83" s="110" t="s">
        <v>321</v>
      </c>
      <c r="E83" s="111">
        <v>21.044</v>
      </c>
      <c r="F83" s="112" t="s">
        <v>220</v>
      </c>
      <c r="G83" s="113">
        <v>0</v>
      </c>
      <c r="H83" s="113">
        <v>29.46</v>
      </c>
      <c r="J83" s="113">
        <v>0</v>
      </c>
      <c r="O83" s="112">
        <v>20</v>
      </c>
      <c r="P83" s="112" t="s">
        <v>304</v>
      </c>
      <c r="V83" s="115" t="s">
        <v>109</v>
      </c>
      <c r="W83" s="116">
        <v>0.21043999999999999</v>
      </c>
      <c r="X83" s="109" t="s">
        <v>322</v>
      </c>
      <c r="Y83" s="109" t="s">
        <v>320</v>
      </c>
      <c r="Z83" s="112" t="s">
        <v>157</v>
      </c>
      <c r="AB83" s="112">
        <v>7</v>
      </c>
      <c r="AJ83" s="85" t="s">
        <v>158</v>
      </c>
      <c r="AK83" s="85" t="s">
        <v>159</v>
      </c>
    </row>
    <row r="84" spans="1:37">
      <c r="D84" s="157" t="s">
        <v>323</v>
      </c>
      <c r="E84" s="158"/>
      <c r="F84" s="159"/>
      <c r="G84" s="160"/>
      <c r="H84" s="160"/>
      <c r="I84" s="160"/>
      <c r="J84" s="160"/>
      <c r="K84" s="161"/>
      <c r="L84" s="161"/>
      <c r="M84" s="158"/>
      <c r="N84" s="158"/>
      <c r="O84" s="159"/>
      <c r="P84" s="159"/>
      <c r="Q84" s="158"/>
      <c r="R84" s="158"/>
      <c r="S84" s="158"/>
      <c r="T84" s="162"/>
      <c r="U84" s="162"/>
      <c r="V84" s="162" t="s">
        <v>0</v>
      </c>
      <c r="W84" s="163"/>
      <c r="X84" s="159"/>
    </row>
    <row r="85" spans="1:37">
      <c r="A85" s="107">
        <v>39</v>
      </c>
      <c r="B85" s="108" t="s">
        <v>169</v>
      </c>
      <c r="C85" s="109" t="s">
        <v>324</v>
      </c>
      <c r="D85" s="110" t="s">
        <v>325</v>
      </c>
      <c r="E85" s="111">
        <v>126.264</v>
      </c>
      <c r="F85" s="112" t="s">
        <v>220</v>
      </c>
      <c r="G85" s="113">
        <v>0</v>
      </c>
      <c r="H85" s="113">
        <v>32.83</v>
      </c>
      <c r="J85" s="113">
        <v>0</v>
      </c>
      <c r="O85" s="112">
        <v>20</v>
      </c>
      <c r="P85" s="112" t="s">
        <v>304</v>
      </c>
      <c r="V85" s="115" t="s">
        <v>109</v>
      </c>
      <c r="X85" s="109" t="s">
        <v>326</v>
      </c>
      <c r="Y85" s="109" t="s">
        <v>324</v>
      </c>
      <c r="Z85" s="112" t="s">
        <v>157</v>
      </c>
      <c r="AB85" s="112">
        <v>7</v>
      </c>
      <c r="AJ85" s="85" t="s">
        <v>158</v>
      </c>
      <c r="AK85" s="85" t="s">
        <v>159</v>
      </c>
    </row>
    <row r="86" spans="1:37">
      <c r="D86" s="157" t="s">
        <v>327</v>
      </c>
      <c r="E86" s="158"/>
      <c r="F86" s="159"/>
      <c r="G86" s="160"/>
      <c r="H86" s="160"/>
      <c r="I86" s="160"/>
      <c r="J86" s="160"/>
      <c r="K86" s="161"/>
      <c r="L86" s="161"/>
      <c r="M86" s="158"/>
      <c r="N86" s="158"/>
      <c r="O86" s="159"/>
      <c r="P86" s="159"/>
      <c r="Q86" s="158"/>
      <c r="R86" s="158"/>
      <c r="S86" s="158"/>
      <c r="T86" s="162"/>
      <c r="U86" s="162"/>
      <c r="V86" s="162" t="s">
        <v>0</v>
      </c>
      <c r="W86" s="163"/>
      <c r="X86" s="159"/>
    </row>
    <row r="87" spans="1:37">
      <c r="A87" s="107">
        <v>40</v>
      </c>
      <c r="B87" s="108" t="s">
        <v>169</v>
      </c>
      <c r="C87" s="109" t="s">
        <v>328</v>
      </c>
      <c r="D87" s="110" t="s">
        <v>329</v>
      </c>
      <c r="E87" s="111">
        <v>21.044</v>
      </c>
      <c r="F87" s="112" t="s">
        <v>220</v>
      </c>
      <c r="G87" s="113">
        <v>0</v>
      </c>
      <c r="H87" s="113">
        <v>84.18</v>
      </c>
      <c r="J87" s="113">
        <v>0</v>
      </c>
      <c r="O87" s="112">
        <v>20</v>
      </c>
      <c r="P87" s="112" t="s">
        <v>304</v>
      </c>
      <c r="V87" s="115" t="s">
        <v>109</v>
      </c>
      <c r="W87" s="116">
        <v>1.936048</v>
      </c>
      <c r="X87" s="109" t="s">
        <v>330</v>
      </c>
      <c r="Y87" s="109" t="s">
        <v>328</v>
      </c>
      <c r="Z87" s="112" t="s">
        <v>157</v>
      </c>
      <c r="AB87" s="112">
        <v>7</v>
      </c>
      <c r="AJ87" s="85" t="s">
        <v>158</v>
      </c>
      <c r="AK87" s="85" t="s">
        <v>159</v>
      </c>
    </row>
    <row r="88" spans="1:37" ht="25.5">
      <c r="A88" s="107">
        <v>41</v>
      </c>
      <c r="B88" s="108" t="s">
        <v>331</v>
      </c>
      <c r="C88" s="109" t="s">
        <v>332</v>
      </c>
      <c r="D88" s="110" t="s">
        <v>333</v>
      </c>
      <c r="E88" s="111">
        <v>1.264</v>
      </c>
      <c r="F88" s="112" t="s">
        <v>220</v>
      </c>
      <c r="G88" s="113">
        <v>0</v>
      </c>
      <c r="H88" s="113">
        <v>29.44</v>
      </c>
      <c r="J88" s="113">
        <v>0</v>
      </c>
      <c r="O88" s="112">
        <v>20</v>
      </c>
      <c r="P88" s="112" t="s">
        <v>304</v>
      </c>
      <c r="V88" s="115" t="s">
        <v>109</v>
      </c>
      <c r="X88" s="109" t="s">
        <v>334</v>
      </c>
      <c r="Y88" s="109" t="s">
        <v>332</v>
      </c>
      <c r="Z88" s="112" t="s">
        <v>157</v>
      </c>
      <c r="AB88" s="112">
        <v>7</v>
      </c>
      <c r="AJ88" s="85" t="s">
        <v>158</v>
      </c>
      <c r="AK88" s="85" t="s">
        <v>159</v>
      </c>
    </row>
    <row r="89" spans="1:37">
      <c r="D89" s="157" t="s">
        <v>335</v>
      </c>
      <c r="E89" s="158"/>
      <c r="F89" s="159"/>
      <c r="G89" s="160"/>
      <c r="H89" s="160"/>
      <c r="I89" s="160"/>
      <c r="J89" s="160"/>
      <c r="K89" s="161"/>
      <c r="L89" s="161"/>
      <c r="M89" s="158"/>
      <c r="N89" s="158"/>
      <c r="O89" s="159"/>
      <c r="P89" s="159"/>
      <c r="Q89" s="158"/>
      <c r="R89" s="158"/>
      <c r="S89" s="158"/>
      <c r="T89" s="162"/>
      <c r="U89" s="162"/>
      <c r="V89" s="162" t="s">
        <v>0</v>
      </c>
      <c r="W89" s="163"/>
      <c r="X89" s="159"/>
    </row>
    <row r="90" spans="1:37" ht="25.5">
      <c r="A90" s="107">
        <v>42</v>
      </c>
      <c r="B90" s="108" t="s">
        <v>169</v>
      </c>
      <c r="C90" s="109" t="s">
        <v>336</v>
      </c>
      <c r="D90" s="110" t="s">
        <v>337</v>
      </c>
      <c r="E90" s="111">
        <v>19.645</v>
      </c>
      <c r="F90" s="112" t="s">
        <v>220</v>
      </c>
      <c r="G90" s="113">
        <v>0</v>
      </c>
      <c r="H90" s="113">
        <v>457.53</v>
      </c>
      <c r="J90" s="113">
        <v>0</v>
      </c>
      <c r="O90" s="112">
        <v>20</v>
      </c>
      <c r="P90" s="112" t="s">
        <v>304</v>
      </c>
      <c r="V90" s="115" t="s">
        <v>109</v>
      </c>
      <c r="X90" s="109" t="s">
        <v>338</v>
      </c>
      <c r="Y90" s="109" t="s">
        <v>336</v>
      </c>
      <c r="Z90" s="112" t="s">
        <v>157</v>
      </c>
      <c r="AB90" s="112">
        <v>7</v>
      </c>
      <c r="AJ90" s="85" t="s">
        <v>158</v>
      </c>
      <c r="AK90" s="85" t="s">
        <v>159</v>
      </c>
    </row>
    <row r="91" spans="1:37">
      <c r="D91" s="157" t="s">
        <v>339</v>
      </c>
      <c r="E91" s="158"/>
      <c r="F91" s="159"/>
      <c r="G91" s="160"/>
      <c r="H91" s="160"/>
      <c r="I91" s="160"/>
      <c r="J91" s="160"/>
      <c r="K91" s="161"/>
      <c r="L91" s="161"/>
      <c r="M91" s="158"/>
      <c r="N91" s="158"/>
      <c r="O91" s="159"/>
      <c r="P91" s="159"/>
      <c r="Q91" s="158"/>
      <c r="R91" s="158"/>
      <c r="S91" s="158"/>
      <c r="T91" s="162"/>
      <c r="U91" s="162"/>
      <c r="V91" s="162" t="s">
        <v>0</v>
      </c>
      <c r="W91" s="163"/>
      <c r="X91" s="159"/>
    </row>
    <row r="92" spans="1:37">
      <c r="A92" s="107">
        <v>43</v>
      </c>
      <c r="B92" s="108" t="s">
        <v>169</v>
      </c>
      <c r="C92" s="109" t="s">
        <v>340</v>
      </c>
      <c r="D92" s="110" t="s">
        <v>341</v>
      </c>
      <c r="E92" s="111">
        <v>82.22</v>
      </c>
      <c r="F92" s="112" t="s">
        <v>220</v>
      </c>
      <c r="G92" s="113">
        <v>0</v>
      </c>
      <c r="H92" s="113">
        <v>1914.9</v>
      </c>
      <c r="J92" s="113">
        <v>0</v>
      </c>
      <c r="O92" s="112">
        <v>20</v>
      </c>
      <c r="P92" s="112" t="s">
        <v>304</v>
      </c>
      <c r="V92" s="115" t="s">
        <v>109</v>
      </c>
      <c r="X92" s="109" t="s">
        <v>342</v>
      </c>
      <c r="Y92" s="109" t="s">
        <v>340</v>
      </c>
      <c r="Z92" s="112" t="s">
        <v>157</v>
      </c>
      <c r="AB92" s="112">
        <v>7</v>
      </c>
      <c r="AJ92" s="85" t="s">
        <v>158</v>
      </c>
      <c r="AK92" s="85" t="s">
        <v>159</v>
      </c>
    </row>
    <row r="93" spans="1:37">
      <c r="A93" s="107">
        <v>44</v>
      </c>
      <c r="B93" s="108" t="s">
        <v>343</v>
      </c>
      <c r="C93" s="109" t="s">
        <v>344</v>
      </c>
      <c r="D93" s="110" t="s">
        <v>345</v>
      </c>
      <c r="E93" s="111">
        <v>75.924999999999997</v>
      </c>
      <c r="F93" s="112" t="s">
        <v>220</v>
      </c>
      <c r="G93" s="113">
        <v>0</v>
      </c>
      <c r="H93" s="113">
        <v>558.04999999999995</v>
      </c>
      <c r="J93" s="113">
        <v>0</v>
      </c>
      <c r="O93" s="112">
        <v>20</v>
      </c>
      <c r="P93" s="112" t="s">
        <v>304</v>
      </c>
      <c r="V93" s="115" t="s">
        <v>109</v>
      </c>
      <c r="W93" s="116">
        <v>24.751550000000002</v>
      </c>
      <c r="X93" s="109" t="s">
        <v>346</v>
      </c>
      <c r="Y93" s="109" t="s">
        <v>344</v>
      </c>
      <c r="Z93" s="112" t="s">
        <v>347</v>
      </c>
      <c r="AB93" s="112">
        <v>7</v>
      </c>
      <c r="AJ93" s="85" t="s">
        <v>158</v>
      </c>
      <c r="AK93" s="85" t="s">
        <v>159</v>
      </c>
    </row>
    <row r="94" spans="1:37">
      <c r="D94" s="165" t="s">
        <v>348</v>
      </c>
      <c r="E94" s="113">
        <v>0</v>
      </c>
      <c r="H94" s="113">
        <v>3467.97</v>
      </c>
      <c r="I94" s="113">
        <v>156.9</v>
      </c>
      <c r="J94" s="113">
        <v>0</v>
      </c>
      <c r="L94" s="114">
        <v>6.1383099999999997</v>
      </c>
      <c r="W94" s="116">
        <v>33.514518000000002</v>
      </c>
    </row>
    <row r="95" spans="1:37">
      <c r="D95" s="165" t="s">
        <v>349</v>
      </c>
      <c r="E95" s="113">
        <v>0</v>
      </c>
      <c r="H95" s="113">
        <v>9221.06</v>
      </c>
      <c r="I95" s="113">
        <v>22349.73</v>
      </c>
      <c r="J95" s="113">
        <v>0</v>
      </c>
      <c r="L95" s="114">
        <v>75.924553020000005</v>
      </c>
      <c r="N95" s="111">
        <v>20.908999999999999</v>
      </c>
      <c r="W95" s="116">
        <v>315.28290900000002</v>
      </c>
    </row>
    <row r="96" spans="1:37">
      <c r="D96" s="156" t="s">
        <v>350</v>
      </c>
    </row>
    <row r="97" spans="1:37">
      <c r="D97" s="156" t="s">
        <v>351</v>
      </c>
    </row>
    <row r="98" spans="1:37">
      <c r="D98" s="156" t="s">
        <v>352</v>
      </c>
    </row>
    <row r="99" spans="1:37" ht="25.5">
      <c r="A99" s="107">
        <v>45</v>
      </c>
      <c r="B99" s="108" t="s">
        <v>353</v>
      </c>
      <c r="C99" s="109" t="s">
        <v>354</v>
      </c>
      <c r="D99" s="110" t="s">
        <v>355</v>
      </c>
      <c r="E99" s="111">
        <v>15</v>
      </c>
      <c r="F99" s="112" t="s">
        <v>172</v>
      </c>
      <c r="G99" s="113">
        <v>0</v>
      </c>
      <c r="H99" s="113">
        <v>64.349999999999994</v>
      </c>
      <c r="J99" s="113">
        <v>0</v>
      </c>
      <c r="M99" s="111">
        <v>8.9999999999999993E-3</v>
      </c>
      <c r="N99" s="111">
        <v>0.13500000000000001</v>
      </c>
      <c r="O99" s="112">
        <v>20</v>
      </c>
      <c r="P99" s="112" t="s">
        <v>356</v>
      </c>
      <c r="V99" s="115" t="s">
        <v>357</v>
      </c>
      <c r="W99" s="116">
        <v>4.3049999999999997</v>
      </c>
      <c r="X99" s="109" t="s">
        <v>358</v>
      </c>
      <c r="Y99" s="109" t="s">
        <v>354</v>
      </c>
      <c r="Z99" s="112" t="s">
        <v>359</v>
      </c>
      <c r="AB99" s="112">
        <v>7</v>
      </c>
      <c r="AJ99" s="85" t="s">
        <v>360</v>
      </c>
      <c r="AK99" s="85" t="s">
        <v>159</v>
      </c>
    </row>
    <row r="100" spans="1:37">
      <c r="D100" s="165" t="s">
        <v>361</v>
      </c>
      <c r="E100" s="113">
        <v>0</v>
      </c>
      <c r="H100" s="113">
        <v>64.349999999999994</v>
      </c>
      <c r="J100" s="113">
        <v>0</v>
      </c>
      <c r="N100" s="111">
        <v>0.13500000000000001</v>
      </c>
      <c r="W100" s="116">
        <v>4.3049999999999997</v>
      </c>
    </row>
    <row r="101" spans="1:37">
      <c r="D101" s="165" t="s">
        <v>362</v>
      </c>
      <c r="E101" s="113">
        <v>0</v>
      </c>
      <c r="H101" s="113">
        <v>64.349999999999994</v>
      </c>
      <c r="J101" s="113">
        <v>0</v>
      </c>
      <c r="N101" s="111">
        <v>0.13500000000000001</v>
      </c>
      <c r="W101" s="116">
        <v>4.3049999999999997</v>
      </c>
    </row>
    <row r="102" spans="1:37">
      <c r="D102" s="165" t="s">
        <v>363</v>
      </c>
      <c r="E102" s="113">
        <v>0</v>
      </c>
      <c r="H102" s="113">
        <v>64.349999999999994</v>
      </c>
      <c r="J102" s="113">
        <v>0</v>
      </c>
      <c r="N102" s="111">
        <v>0.13500000000000001</v>
      </c>
      <c r="W102" s="116">
        <v>4.3049999999999997</v>
      </c>
    </row>
    <row r="103" spans="1:37">
      <c r="D103" s="165" t="s">
        <v>364</v>
      </c>
      <c r="E103" s="113">
        <v>0</v>
      </c>
      <c r="H103" s="113">
        <v>9285.41</v>
      </c>
      <c r="I103" s="113">
        <v>22349.73</v>
      </c>
      <c r="J103" s="113">
        <v>0</v>
      </c>
      <c r="L103" s="114">
        <v>75.924553020000005</v>
      </c>
      <c r="N103" s="111">
        <v>21.044</v>
      </c>
      <c r="W103" s="116">
        <v>319.58790900000002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94" customWidth="1"/>
    <col min="2" max="3" width="45.7109375" style="94" customWidth="1"/>
    <col min="4" max="4" width="11.28515625" style="95" customWidth="1"/>
    <col min="5" max="16384" width="9.140625" style="85"/>
  </cols>
  <sheetData>
    <row r="1" spans="1:6">
      <c r="A1" s="96" t="s">
        <v>118</v>
      </c>
      <c r="B1" s="97"/>
      <c r="C1" s="97"/>
      <c r="D1" s="98" t="s">
        <v>5</v>
      </c>
    </row>
    <row r="2" spans="1:6">
      <c r="A2" s="96" t="s">
        <v>120</v>
      </c>
      <c r="B2" s="97"/>
      <c r="C2" s="97"/>
      <c r="D2" s="98" t="s">
        <v>121</v>
      </c>
    </row>
    <row r="3" spans="1:6">
      <c r="A3" s="96" t="s">
        <v>16</v>
      </c>
      <c r="B3" s="97"/>
      <c r="C3" s="97"/>
      <c r="D3" s="98" t="s">
        <v>367</v>
      </c>
    </row>
    <row r="4" spans="1:6">
      <c r="A4" s="97"/>
      <c r="B4" s="97"/>
      <c r="C4" s="97"/>
      <c r="D4" s="97"/>
    </row>
    <row r="5" spans="1:6">
      <c r="A5" s="96" t="s">
        <v>122</v>
      </c>
      <c r="B5" s="97"/>
      <c r="C5" s="97"/>
      <c r="D5" s="97"/>
    </row>
    <row r="6" spans="1:6">
      <c r="A6" s="96" t="s">
        <v>123</v>
      </c>
      <c r="B6" s="97"/>
      <c r="C6" s="97"/>
      <c r="D6" s="97"/>
    </row>
    <row r="7" spans="1:6">
      <c r="A7" s="96"/>
      <c r="B7" s="97"/>
      <c r="C7" s="97"/>
      <c r="D7" s="97"/>
    </row>
    <row r="8" spans="1:6">
      <c r="A8" s="85" t="s">
        <v>3</v>
      </c>
      <c r="B8" s="99"/>
      <c r="C8" s="100"/>
      <c r="D8" s="101"/>
    </row>
    <row r="9" spans="1:6">
      <c r="A9" s="102" t="s">
        <v>68</v>
      </c>
      <c r="B9" s="102" t="s">
        <v>69</v>
      </c>
      <c r="C9" s="102" t="s">
        <v>70</v>
      </c>
      <c r="D9" s="103" t="s">
        <v>71</v>
      </c>
      <c r="F9" s="85" t="s">
        <v>3</v>
      </c>
    </row>
    <row r="10" spans="1:6">
      <c r="A10" s="104"/>
      <c r="B10" s="104"/>
      <c r="C10" s="105"/>
      <c r="D10" s="106"/>
    </row>
    <row r="12" spans="1:6">
      <c r="A12" s="94" t="s">
        <v>365</v>
      </c>
      <c r="B12" s="94" t="s">
        <v>365</v>
      </c>
      <c r="C12" s="94" t="s">
        <v>365</v>
      </c>
      <c r="F12" s="85" t="s">
        <v>3</v>
      </c>
    </row>
    <row r="13" spans="1:6">
      <c r="A13" s="94" t="s">
        <v>365</v>
      </c>
      <c r="B13" s="94" t="s">
        <v>365</v>
      </c>
      <c r="C13" s="94" t="s">
        <v>365</v>
      </c>
      <c r="F13" s="85" t="s">
        <v>3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showGridLines="0" tabSelected="1" workbookViewId="0">
      <pane xSplit="1" ySplit="10" topLeftCell="B11" activePane="bottomRight" state="frozen"/>
      <selection pane="topRight"/>
      <selection pane="bottomLeft"/>
      <selection pane="bottomRight" activeCell="I20" sqref="I20"/>
    </sheetView>
  </sheetViews>
  <sheetFormatPr defaultRowHeight="12.75"/>
  <cols>
    <col min="1" max="1" width="42.28515625" style="85" customWidth="1"/>
    <col min="2" max="4" width="9.7109375" style="86" customWidth="1"/>
    <col min="5" max="5" width="9.7109375" style="87" customWidth="1"/>
    <col min="6" max="6" width="8.7109375" style="88" customWidth="1"/>
    <col min="7" max="7" width="9.140625" style="88"/>
    <col min="8" max="23" width="9.140625" style="85"/>
    <col min="24" max="25" width="5.7109375" style="85" customWidth="1"/>
    <col min="26" max="26" width="6.5703125" style="85" customWidth="1"/>
    <col min="27" max="27" width="24.28515625" style="85" customWidth="1"/>
    <col min="28" max="28" width="4.28515625" style="85" customWidth="1"/>
    <col min="29" max="29" width="8.28515625" style="85" customWidth="1"/>
    <col min="30" max="30" width="8.7109375" style="85" customWidth="1"/>
    <col min="31" max="16384" width="9.140625" style="85"/>
  </cols>
  <sheetData>
    <row r="1" spans="1:30">
      <c r="A1" s="89" t="s">
        <v>118</v>
      </c>
      <c r="C1" s="85"/>
      <c r="E1" s="89" t="s">
        <v>119</v>
      </c>
      <c r="F1" s="85"/>
      <c r="G1" s="85"/>
      <c r="Z1" s="82" t="s">
        <v>6</v>
      </c>
      <c r="AA1" s="82" t="s">
        <v>7</v>
      </c>
      <c r="AB1" s="82" t="s">
        <v>8</v>
      </c>
      <c r="AC1" s="82" t="s">
        <v>9</v>
      </c>
      <c r="AD1" s="82" t="s">
        <v>10</v>
      </c>
    </row>
    <row r="2" spans="1:30">
      <c r="A2" s="89" t="s">
        <v>120</v>
      </c>
      <c r="C2" s="85"/>
      <c r="E2" s="89" t="s">
        <v>121</v>
      </c>
      <c r="F2" s="85"/>
      <c r="G2" s="85"/>
      <c r="Z2" s="82" t="s">
        <v>13</v>
      </c>
      <c r="AA2" s="83" t="s">
        <v>72</v>
      </c>
      <c r="AB2" s="83" t="s">
        <v>15</v>
      </c>
      <c r="AC2" s="83"/>
      <c r="AD2" s="84"/>
    </row>
    <row r="3" spans="1:30">
      <c r="A3" s="89" t="s">
        <v>16</v>
      </c>
      <c r="C3" s="85"/>
      <c r="E3" s="89" t="s">
        <v>367</v>
      </c>
      <c r="F3" s="85"/>
      <c r="G3" s="85"/>
      <c r="Z3" s="82" t="s">
        <v>17</v>
      </c>
      <c r="AA3" s="83" t="s">
        <v>73</v>
      </c>
      <c r="AB3" s="83" t="s">
        <v>15</v>
      </c>
      <c r="AC3" s="83" t="s">
        <v>19</v>
      </c>
      <c r="AD3" s="84" t="s">
        <v>20</v>
      </c>
    </row>
    <row r="4" spans="1:30">
      <c r="B4" s="85"/>
      <c r="C4" s="85"/>
      <c r="D4" s="85"/>
      <c r="E4" s="85"/>
      <c r="F4" s="85"/>
      <c r="G4" s="85"/>
      <c r="Z4" s="82" t="s">
        <v>21</v>
      </c>
      <c r="AA4" s="83" t="s">
        <v>74</v>
      </c>
      <c r="AB4" s="83" t="s">
        <v>15</v>
      </c>
      <c r="AC4" s="83"/>
      <c r="AD4" s="84"/>
    </row>
    <row r="5" spans="1:30">
      <c r="A5" s="89" t="s">
        <v>122</v>
      </c>
      <c r="B5" s="85"/>
      <c r="C5" s="85"/>
      <c r="D5" s="85"/>
      <c r="E5" s="85"/>
      <c r="F5" s="85"/>
      <c r="G5" s="85"/>
      <c r="Z5" s="82" t="s">
        <v>23</v>
      </c>
      <c r="AA5" s="83" t="s">
        <v>73</v>
      </c>
      <c r="AB5" s="83" t="s">
        <v>15</v>
      </c>
      <c r="AC5" s="83" t="s">
        <v>19</v>
      </c>
      <c r="AD5" s="84" t="s">
        <v>20</v>
      </c>
    </row>
    <row r="6" spans="1:30">
      <c r="A6" s="89" t="s">
        <v>123</v>
      </c>
      <c r="B6" s="85"/>
      <c r="C6" s="85"/>
      <c r="D6" s="85"/>
      <c r="E6" s="85"/>
      <c r="F6" s="85"/>
      <c r="G6" s="85"/>
    </row>
    <row r="7" spans="1:30">
      <c r="A7" s="89"/>
      <c r="B7" s="85"/>
      <c r="C7" s="85"/>
      <c r="D7" s="85"/>
      <c r="E7" s="85"/>
      <c r="F7" s="85"/>
      <c r="G7" s="85"/>
    </row>
    <row r="8" spans="1:30" ht="13.5">
      <c r="A8" s="85" t="s">
        <v>366</v>
      </c>
      <c r="B8" s="90" t="str">
        <f>CONCATENATE(AA2," ",AB2," ",AC2," ",AD2)</f>
        <v xml:space="preserve">Rekapitulácia rozpočtu v EUR  </v>
      </c>
      <c r="G8" s="85"/>
    </row>
    <row r="9" spans="1:30">
      <c r="A9" s="91" t="s">
        <v>75</v>
      </c>
      <c r="B9" s="91" t="s">
        <v>32</v>
      </c>
      <c r="C9" s="91" t="s">
        <v>33</v>
      </c>
      <c r="D9" s="91" t="s">
        <v>34</v>
      </c>
      <c r="E9" s="92" t="s">
        <v>76</v>
      </c>
      <c r="F9" s="92" t="s">
        <v>36</v>
      </c>
      <c r="G9" s="92" t="s">
        <v>41</v>
      </c>
    </row>
    <row r="10" spans="1:30">
      <c r="A10" s="93"/>
      <c r="B10" s="93"/>
      <c r="C10" s="93" t="s">
        <v>58</v>
      </c>
      <c r="D10" s="93"/>
      <c r="E10" s="93" t="s">
        <v>34</v>
      </c>
      <c r="F10" s="93" t="s">
        <v>34</v>
      </c>
      <c r="G10" s="93" t="s">
        <v>34</v>
      </c>
    </row>
    <row r="12" spans="1:30">
      <c r="A12" s="85" t="s">
        <v>231</v>
      </c>
      <c r="B12" s="86">
        <v>0</v>
      </c>
      <c r="C12" s="86">
        <v>0</v>
      </c>
      <c r="D12" s="86">
        <f>Prehlad!J43</f>
        <v>0</v>
      </c>
      <c r="E12" s="87">
        <f>Prehlad!L43</f>
        <v>42.605351020000001</v>
      </c>
      <c r="F12" s="88">
        <f>Prehlad!N43</f>
        <v>20.908999999999999</v>
      </c>
      <c r="G12" s="88">
        <f>Prehlad!W43</f>
        <v>197.19235900000001</v>
      </c>
    </row>
    <row r="13" spans="1:30">
      <c r="A13" s="85" t="s">
        <v>239</v>
      </c>
      <c r="B13" s="86">
        <v>0</v>
      </c>
      <c r="C13" s="86">
        <v>0</v>
      </c>
      <c r="D13" s="86">
        <f>Prehlad!J50</f>
        <v>0</v>
      </c>
      <c r="E13" s="87">
        <f>Prehlad!L50</f>
        <v>0</v>
      </c>
      <c r="F13" s="88">
        <f>Prehlad!N50</f>
        <v>0</v>
      </c>
      <c r="G13" s="88">
        <f>Prehlad!W50</f>
        <v>0.1852</v>
      </c>
    </row>
    <row r="14" spans="1:30">
      <c r="A14" s="85" t="s">
        <v>260</v>
      </c>
      <c r="B14" s="86">
        <v>0</v>
      </c>
      <c r="C14" s="86">
        <v>0</v>
      </c>
      <c r="D14" s="86">
        <f>Prehlad!J58</f>
        <v>0</v>
      </c>
      <c r="E14" s="87">
        <f>Prehlad!L58</f>
        <v>9.5585000000000004</v>
      </c>
      <c r="F14" s="88">
        <f>Prehlad!N58</f>
        <v>0</v>
      </c>
      <c r="G14" s="88">
        <f>Prehlad!W58</f>
        <v>67.804000000000002</v>
      </c>
    </row>
    <row r="15" spans="1:30">
      <c r="A15" s="85" t="s">
        <v>267</v>
      </c>
      <c r="B15" s="86">
        <v>0</v>
      </c>
      <c r="C15" s="86">
        <v>0</v>
      </c>
      <c r="D15" s="86">
        <f>Prehlad!J61</f>
        <v>0</v>
      </c>
      <c r="E15" s="87">
        <f>Prehlad!L61</f>
        <v>2.4724520000000001</v>
      </c>
      <c r="F15" s="88">
        <f>Prehlad!N61</f>
        <v>0</v>
      </c>
      <c r="G15" s="88">
        <f>Prehlad!W61</f>
        <v>0.4148</v>
      </c>
    </row>
    <row r="16" spans="1:30">
      <c r="A16" s="85" t="s">
        <v>291</v>
      </c>
      <c r="B16" s="86">
        <v>0</v>
      </c>
      <c r="C16" s="86">
        <v>0</v>
      </c>
      <c r="D16" s="86">
        <f>Prehlad!J70</f>
        <v>0</v>
      </c>
      <c r="E16" s="87">
        <f>Prehlad!L70</f>
        <v>8.3052779999999995</v>
      </c>
      <c r="F16" s="88">
        <f>Prehlad!N70</f>
        <v>0</v>
      </c>
      <c r="G16" s="88">
        <f>Prehlad!W70</f>
        <v>10.091200000000001</v>
      </c>
    </row>
    <row r="17" spans="1:7">
      <c r="A17" s="85" t="s">
        <v>300</v>
      </c>
      <c r="B17" s="86">
        <v>0</v>
      </c>
      <c r="C17" s="86">
        <v>0</v>
      </c>
      <c r="D17" s="86">
        <f>Prehlad!J74</f>
        <v>0</v>
      </c>
      <c r="E17" s="87">
        <f>Prehlad!L74</f>
        <v>6.8446619999999996</v>
      </c>
      <c r="F17" s="88">
        <f>Prehlad!N74</f>
        <v>0</v>
      </c>
      <c r="G17" s="88">
        <f>Prehlad!W74</f>
        <v>6.080832</v>
      </c>
    </row>
    <row r="18" spans="1:7">
      <c r="A18" s="85" t="s">
        <v>348</v>
      </c>
      <c r="B18" s="86">
        <v>0</v>
      </c>
      <c r="C18" s="86">
        <v>0</v>
      </c>
      <c r="D18" s="86">
        <f>Prehlad!J94</f>
        <v>0</v>
      </c>
      <c r="E18" s="87">
        <f>Prehlad!L94</f>
        <v>6.1383099999999997</v>
      </c>
      <c r="F18" s="88">
        <f>Prehlad!N94</f>
        <v>0</v>
      </c>
      <c r="G18" s="88">
        <f>Prehlad!W94</f>
        <v>33.514518000000002</v>
      </c>
    </row>
    <row r="19" spans="1:7">
      <c r="A19" s="85" t="s">
        <v>349</v>
      </c>
      <c r="B19" s="86">
        <v>0</v>
      </c>
      <c r="C19" s="86">
        <v>0</v>
      </c>
      <c r="D19" s="86">
        <f>Prehlad!J95</f>
        <v>0</v>
      </c>
      <c r="E19" s="87">
        <f>Prehlad!L95</f>
        <v>75.924553020000005</v>
      </c>
      <c r="F19" s="88">
        <f>Prehlad!N95</f>
        <v>20.908999999999999</v>
      </c>
      <c r="G19" s="88">
        <f>Prehlad!W95</f>
        <v>315.28290900000002</v>
      </c>
    </row>
    <row r="20" spans="1:7">
      <c r="A20" s="85" t="s">
        <v>361</v>
      </c>
      <c r="B20" s="86">
        <v>0</v>
      </c>
      <c r="C20" s="86">
        <v>0</v>
      </c>
      <c r="D20" s="86">
        <f>Prehlad!J100</f>
        <v>0</v>
      </c>
      <c r="E20" s="87">
        <f>Prehlad!L100</f>
        <v>0</v>
      </c>
      <c r="F20" s="88">
        <f>Prehlad!N100</f>
        <v>0.13500000000000001</v>
      </c>
      <c r="G20" s="88">
        <f>Prehlad!W100</f>
        <v>4.3049999999999997</v>
      </c>
    </row>
    <row r="21" spans="1:7">
      <c r="A21" s="85" t="s">
        <v>362</v>
      </c>
      <c r="B21" s="86">
        <v>0</v>
      </c>
      <c r="C21" s="86">
        <v>0</v>
      </c>
      <c r="D21" s="86">
        <f>Prehlad!J101</f>
        <v>0</v>
      </c>
      <c r="E21" s="87">
        <f>Prehlad!L101</f>
        <v>0</v>
      </c>
      <c r="F21" s="88">
        <f>Prehlad!N101</f>
        <v>0.13500000000000001</v>
      </c>
      <c r="G21" s="88">
        <f>Prehlad!W101</f>
        <v>4.3049999999999997</v>
      </c>
    </row>
    <row r="22" spans="1:7">
      <c r="A22" s="85" t="s">
        <v>363</v>
      </c>
      <c r="B22" s="86">
        <v>0</v>
      </c>
      <c r="C22" s="86">
        <v>0</v>
      </c>
      <c r="D22" s="86">
        <f>Prehlad!J102</f>
        <v>0</v>
      </c>
      <c r="E22" s="87">
        <f>Prehlad!L102</f>
        <v>0</v>
      </c>
      <c r="F22" s="88">
        <f>Prehlad!N102</f>
        <v>0.13500000000000001</v>
      </c>
      <c r="G22" s="88">
        <f>Prehlad!W102</f>
        <v>4.3049999999999997</v>
      </c>
    </row>
    <row r="23" spans="1:7">
      <c r="A23" s="85" t="s">
        <v>364</v>
      </c>
      <c r="B23" s="86">
        <v>0</v>
      </c>
      <c r="C23" s="86">
        <v>0</v>
      </c>
      <c r="D23" s="86">
        <f>Prehlad!J103</f>
        <v>0</v>
      </c>
      <c r="E23" s="87">
        <f>Prehlad!L103</f>
        <v>75.924553020000005</v>
      </c>
      <c r="F23" s="88">
        <f>Prehlad!N103</f>
        <v>21.044</v>
      </c>
      <c r="G23" s="88">
        <f>Prehlad!W103</f>
        <v>319.58790900000002</v>
      </c>
    </row>
  </sheetData>
  <printOptions horizontalCentered="1"/>
  <pageMargins left="0.19652800000000001" right="0.19652800000000001" top="0.629861" bottom="0.59027799999999997" header="0.51180599999999998" footer="0.35416700000000001"/>
  <pageSetup paperSize="9" fitToWidth="0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>
      <selection activeCell="E20" sqref="E20"/>
    </sheetView>
  </sheetViews>
  <sheetFormatPr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 t="s">
        <v>366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2" t="s">
        <v>6</v>
      </c>
      <c r="AA1" s="82" t="s">
        <v>7</v>
      </c>
      <c r="AB1" s="82" t="s">
        <v>8</v>
      </c>
      <c r="AC1" s="82" t="s">
        <v>9</v>
      </c>
      <c r="AD1" s="82" t="s">
        <v>10</v>
      </c>
    </row>
    <row r="2" spans="2:30" ht="18" customHeight="1">
      <c r="B2" s="4"/>
      <c r="C2" s="5" t="s">
        <v>122</v>
      </c>
      <c r="D2" s="5"/>
      <c r="E2" s="5"/>
      <c r="F2" s="5"/>
      <c r="G2" s="6" t="s">
        <v>77</v>
      </c>
      <c r="H2" s="5" t="s">
        <v>124</v>
      </c>
      <c r="I2" s="5"/>
      <c r="J2" s="66"/>
      <c r="Z2" s="82" t="s">
        <v>13</v>
      </c>
      <c r="AA2" s="83" t="s">
        <v>78</v>
      </c>
      <c r="AB2" s="83" t="s">
        <v>15</v>
      </c>
      <c r="AC2" s="83"/>
      <c r="AD2" s="84"/>
    </row>
    <row r="3" spans="2:30" ht="18" customHeight="1">
      <c r="B3" s="7"/>
      <c r="C3" s="8" t="s">
        <v>123</v>
      </c>
      <c r="D3" s="8"/>
      <c r="E3" s="8"/>
      <c r="F3" s="8"/>
      <c r="G3" s="9" t="s">
        <v>125</v>
      </c>
      <c r="H3" s="8"/>
      <c r="I3" s="8"/>
      <c r="J3" s="67"/>
      <c r="Z3" s="82" t="s">
        <v>17</v>
      </c>
      <c r="AA3" s="83" t="s">
        <v>79</v>
      </c>
      <c r="AB3" s="83" t="s">
        <v>15</v>
      </c>
      <c r="AC3" s="83" t="s">
        <v>19</v>
      </c>
      <c r="AD3" s="84" t="s">
        <v>20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2" t="s">
        <v>21</v>
      </c>
      <c r="AA4" s="83" t="s">
        <v>80</v>
      </c>
      <c r="AB4" s="83" t="s">
        <v>15</v>
      </c>
      <c r="AC4" s="83"/>
      <c r="AD4" s="84"/>
    </row>
    <row r="5" spans="2:30" ht="18" customHeight="1">
      <c r="B5" s="13"/>
      <c r="C5" s="14" t="s">
        <v>81</v>
      </c>
      <c r="D5" s="14"/>
      <c r="E5" s="14" t="s">
        <v>82</v>
      </c>
      <c r="F5" s="15"/>
      <c r="G5" s="15" t="s">
        <v>83</v>
      </c>
      <c r="H5" s="14"/>
      <c r="I5" s="15" t="s">
        <v>84</v>
      </c>
      <c r="J5" s="166">
        <v>44596</v>
      </c>
      <c r="Z5" s="82" t="s">
        <v>23</v>
      </c>
      <c r="AA5" s="83" t="s">
        <v>79</v>
      </c>
      <c r="AB5" s="83" t="s">
        <v>15</v>
      </c>
      <c r="AC5" s="83" t="s">
        <v>19</v>
      </c>
      <c r="AD5" s="84" t="s">
        <v>20</v>
      </c>
    </row>
    <row r="6" spans="2:30" ht="18" customHeight="1">
      <c r="B6" s="4"/>
      <c r="C6" s="5" t="s">
        <v>2</v>
      </c>
      <c r="D6" s="5" t="s">
        <v>126</v>
      </c>
      <c r="E6" s="5"/>
      <c r="F6" s="5"/>
      <c r="G6" s="5" t="s">
        <v>85</v>
      </c>
      <c r="H6" s="5"/>
      <c r="I6" s="5"/>
      <c r="J6" s="66"/>
    </row>
    <row r="7" spans="2:30" ht="18" customHeight="1">
      <c r="B7" s="16"/>
      <c r="C7" s="17"/>
      <c r="D7" s="18" t="s">
        <v>127</v>
      </c>
      <c r="E7" s="18"/>
      <c r="F7" s="18"/>
      <c r="G7" s="18" t="s">
        <v>86</v>
      </c>
      <c r="H7" s="18"/>
      <c r="I7" s="18"/>
      <c r="J7" s="69"/>
    </row>
    <row r="8" spans="2:30" ht="18" customHeight="1">
      <c r="B8" s="7"/>
      <c r="C8" s="8" t="s">
        <v>1</v>
      </c>
      <c r="D8" s="8"/>
      <c r="E8" s="8"/>
      <c r="F8" s="8"/>
      <c r="G8" s="8" t="s">
        <v>85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86</v>
      </c>
      <c r="H9" s="11"/>
      <c r="I9" s="11"/>
      <c r="J9" s="68"/>
    </row>
    <row r="10" spans="2:30" ht="18" customHeight="1">
      <c r="B10" s="7"/>
      <c r="C10" s="8" t="s">
        <v>87</v>
      </c>
      <c r="D10" s="8" t="s">
        <v>128</v>
      </c>
      <c r="E10" s="8"/>
      <c r="F10" s="8"/>
      <c r="G10" s="8" t="s">
        <v>85</v>
      </c>
      <c r="H10" s="8"/>
      <c r="I10" s="8"/>
      <c r="J10" s="67"/>
    </row>
    <row r="11" spans="2:30" ht="18" customHeight="1">
      <c r="B11" s="19"/>
      <c r="C11" s="20"/>
      <c r="D11" s="20" t="s">
        <v>129</v>
      </c>
      <c r="E11" s="20"/>
      <c r="F11" s="20"/>
      <c r="G11" s="20" t="s">
        <v>86</v>
      </c>
      <c r="H11" s="20"/>
      <c r="I11" s="20"/>
      <c r="J11" s="70"/>
    </row>
    <row r="12" spans="2:30" ht="18" customHeight="1">
      <c r="B12" s="21">
        <v>1</v>
      </c>
      <c r="C12" s="5" t="s">
        <v>130</v>
      </c>
      <c r="D12" s="5"/>
      <c r="E12" s="5"/>
      <c r="F12" s="22">
        <f>IF(B12&lt;&gt;0,ROUND($J$31/B12,0),0)</f>
        <v>0</v>
      </c>
      <c r="G12" s="6">
        <v>1</v>
      </c>
      <c r="H12" s="5" t="s">
        <v>133</v>
      </c>
      <c r="I12" s="5"/>
      <c r="J12" s="71">
        <f>IF(G12&lt;&gt;0,ROUND($J$31/G12,0),0)</f>
        <v>0</v>
      </c>
    </row>
    <row r="13" spans="2:30" ht="18" customHeight="1">
      <c r="B13" s="23">
        <v>1</v>
      </c>
      <c r="C13" s="18" t="s">
        <v>131</v>
      </c>
      <c r="D13" s="18"/>
      <c r="E13" s="18"/>
      <c r="F13" s="24">
        <f>IF(B13&lt;&gt;0,ROUND($J$31/B13,0),0)</f>
        <v>0</v>
      </c>
      <c r="G13" s="17"/>
      <c r="H13" s="18"/>
      <c r="I13" s="18"/>
      <c r="J13" s="72">
        <f>IF(G13&lt;&gt;0,ROUND($J$31/G13,0),0)</f>
        <v>0</v>
      </c>
    </row>
    <row r="14" spans="2:30" ht="18" customHeight="1">
      <c r="B14" s="25">
        <v>1</v>
      </c>
      <c r="C14" s="20" t="s">
        <v>132</v>
      </c>
      <c r="D14" s="20"/>
      <c r="E14" s="20"/>
      <c r="F14" s="26">
        <f>IF(B14&lt;&gt;0,ROUND($J$31/B14,0),0)</f>
        <v>0</v>
      </c>
      <c r="G14" s="27"/>
      <c r="H14" s="20"/>
      <c r="I14" s="20"/>
      <c r="J14" s="73">
        <f>IF(G14&lt;&gt;0,ROUND($J$31/G14,0),0)</f>
        <v>0</v>
      </c>
    </row>
    <row r="15" spans="2:30" ht="18" customHeight="1">
      <c r="B15" s="28" t="s">
        <v>88</v>
      </c>
      <c r="C15" s="29" t="s">
        <v>89</v>
      </c>
      <c r="D15" s="30" t="s">
        <v>32</v>
      </c>
      <c r="E15" s="30" t="s">
        <v>90</v>
      </c>
      <c r="F15" s="31" t="s">
        <v>91</v>
      </c>
      <c r="G15" s="28" t="s">
        <v>92</v>
      </c>
      <c r="H15" s="32" t="s">
        <v>93</v>
      </c>
      <c r="I15" s="43"/>
      <c r="J15" s="44"/>
    </row>
    <row r="16" spans="2:30" ht="18" customHeight="1">
      <c r="B16" s="33">
        <v>1</v>
      </c>
      <c r="C16" s="34" t="s">
        <v>94</v>
      </c>
      <c r="D16" s="147">
        <v>0</v>
      </c>
      <c r="E16" s="147">
        <v>0</v>
      </c>
      <c r="F16" s="148">
        <v>0</v>
      </c>
      <c r="G16" s="33">
        <v>6</v>
      </c>
      <c r="H16" s="35" t="s">
        <v>134</v>
      </c>
      <c r="I16" s="74"/>
      <c r="J16" s="148">
        <v>0</v>
      </c>
    </row>
    <row r="17" spans="2:10" ht="18" customHeight="1">
      <c r="B17" s="36">
        <v>2</v>
      </c>
      <c r="C17" s="37" t="s">
        <v>95</v>
      </c>
      <c r="D17" s="149">
        <v>0</v>
      </c>
      <c r="E17" s="149">
        <v>0</v>
      </c>
      <c r="F17" s="148">
        <f>D17+E17</f>
        <v>0</v>
      </c>
      <c r="G17" s="36">
        <v>7</v>
      </c>
      <c r="H17" s="38" t="s">
        <v>135</v>
      </c>
      <c r="I17" s="8"/>
      <c r="J17" s="150">
        <v>0</v>
      </c>
    </row>
    <row r="18" spans="2:10" ht="18" customHeight="1">
      <c r="B18" s="36">
        <v>3</v>
      </c>
      <c r="C18" s="37" t="s">
        <v>96</v>
      </c>
      <c r="D18" s="149">
        <v>0</v>
      </c>
      <c r="E18" s="149">
        <v>0</v>
      </c>
      <c r="F18" s="148">
        <f>D18+E18</f>
        <v>0</v>
      </c>
      <c r="G18" s="36">
        <v>8</v>
      </c>
      <c r="H18" s="38" t="s">
        <v>136</v>
      </c>
      <c r="I18" s="8"/>
      <c r="J18" s="150">
        <v>0</v>
      </c>
    </row>
    <row r="19" spans="2:10" ht="18" customHeight="1">
      <c r="B19" s="36">
        <v>4</v>
      </c>
      <c r="C19" s="37" t="s">
        <v>97</v>
      </c>
      <c r="D19" s="149">
        <v>0</v>
      </c>
      <c r="E19" s="149">
        <v>0</v>
      </c>
      <c r="F19" s="151">
        <f>D19+E19</f>
        <v>0</v>
      </c>
      <c r="G19" s="36">
        <v>9</v>
      </c>
      <c r="H19" s="38" t="s">
        <v>3</v>
      </c>
      <c r="I19" s="8"/>
      <c r="J19" s="150">
        <v>0</v>
      </c>
    </row>
    <row r="20" spans="2:10" ht="18" customHeight="1">
      <c r="B20" s="39">
        <v>5</v>
      </c>
      <c r="C20" s="40" t="s">
        <v>98</v>
      </c>
      <c r="D20" s="152">
        <f>SUM(D16:D19)</f>
        <v>0</v>
      </c>
      <c r="E20" s="153">
        <f>SUM(E16:E19)</f>
        <v>0</v>
      </c>
      <c r="F20" s="154">
        <f>SUM(F16:F19)</f>
        <v>0</v>
      </c>
      <c r="G20" s="41">
        <v>10</v>
      </c>
      <c r="I20" s="75" t="s">
        <v>99</v>
      </c>
      <c r="J20" s="154">
        <f>SUM(J16:J19)</f>
        <v>0</v>
      </c>
    </row>
    <row r="21" spans="2:10" ht="18" customHeight="1">
      <c r="B21" s="28" t="s">
        <v>100</v>
      </c>
      <c r="C21" s="42"/>
      <c r="D21" s="43" t="s">
        <v>101</v>
      </c>
      <c r="E21" s="43"/>
      <c r="F21" s="44"/>
      <c r="G21" s="28" t="s">
        <v>102</v>
      </c>
      <c r="H21" s="32" t="s">
        <v>103</v>
      </c>
      <c r="I21" s="43"/>
      <c r="J21" s="44"/>
    </row>
    <row r="22" spans="2:10" ht="18" customHeight="1">
      <c r="B22" s="33">
        <v>11</v>
      </c>
      <c r="C22" s="35" t="s">
        <v>137</v>
      </c>
      <c r="D22" s="45"/>
      <c r="E22" s="46">
        <v>0</v>
      </c>
      <c r="F22" s="148">
        <v>0</v>
      </c>
      <c r="G22" s="36">
        <v>16</v>
      </c>
      <c r="H22" s="38" t="s">
        <v>104</v>
      </c>
      <c r="I22" s="76"/>
      <c r="J22" s="150">
        <v>0</v>
      </c>
    </row>
    <row r="23" spans="2:10" ht="18" customHeight="1">
      <c r="B23" s="36">
        <v>12</v>
      </c>
      <c r="C23" s="38" t="s">
        <v>138</v>
      </c>
      <c r="D23" s="47"/>
      <c r="E23" s="48">
        <v>0</v>
      </c>
      <c r="F23" s="150">
        <v>0</v>
      </c>
      <c r="G23" s="36">
        <v>17</v>
      </c>
      <c r="H23" s="38" t="s">
        <v>140</v>
      </c>
      <c r="I23" s="76"/>
      <c r="J23" s="150">
        <v>0</v>
      </c>
    </row>
    <row r="24" spans="2:10" ht="18" customHeight="1">
      <c r="B24" s="36">
        <v>13</v>
      </c>
      <c r="C24" s="38" t="s">
        <v>139</v>
      </c>
      <c r="D24" s="47"/>
      <c r="E24" s="48">
        <v>0</v>
      </c>
      <c r="F24" s="150">
        <v>0</v>
      </c>
      <c r="G24" s="36">
        <v>18</v>
      </c>
      <c r="H24" s="38" t="s">
        <v>141</v>
      </c>
      <c r="I24" s="76"/>
      <c r="J24" s="150">
        <v>0</v>
      </c>
    </row>
    <row r="25" spans="2:10" ht="18" customHeight="1">
      <c r="B25" s="36">
        <v>14</v>
      </c>
      <c r="C25" s="38" t="s">
        <v>3</v>
      </c>
      <c r="D25" s="47"/>
      <c r="E25" s="48">
        <v>0</v>
      </c>
      <c r="F25" s="150">
        <v>0</v>
      </c>
      <c r="G25" s="36">
        <v>19</v>
      </c>
      <c r="H25" s="38" t="s">
        <v>3</v>
      </c>
      <c r="I25" s="76"/>
      <c r="J25" s="150">
        <v>0</v>
      </c>
    </row>
    <row r="26" spans="2:10" ht="18" customHeight="1">
      <c r="B26" s="39">
        <v>15</v>
      </c>
      <c r="C26" s="49"/>
      <c r="D26" s="50"/>
      <c r="E26" s="50" t="s">
        <v>105</v>
      </c>
      <c r="F26" s="154">
        <f>SUM(F22:F25)</f>
        <v>0</v>
      </c>
      <c r="G26" s="39">
        <v>20</v>
      </c>
      <c r="H26" s="49"/>
      <c r="I26" s="50" t="s">
        <v>106</v>
      </c>
      <c r="J26" s="154">
        <f>SUM(J22:J25)</f>
        <v>0</v>
      </c>
    </row>
    <row r="27" spans="2:10" ht="18" customHeight="1">
      <c r="B27" s="51"/>
      <c r="C27" s="52" t="s">
        <v>107</v>
      </c>
      <c r="D27" s="53"/>
      <c r="E27" s="54" t="s">
        <v>108</v>
      </c>
      <c r="F27" s="55"/>
      <c r="G27" s="28" t="s">
        <v>109</v>
      </c>
      <c r="H27" s="32" t="s">
        <v>110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7" t="s">
        <v>111</v>
      </c>
      <c r="J28" s="148">
        <v>0</v>
      </c>
    </row>
    <row r="29" spans="2:10" ht="18" customHeight="1">
      <c r="B29" s="56"/>
      <c r="C29" s="58" t="s">
        <v>112</v>
      </c>
      <c r="D29" s="58"/>
      <c r="E29" s="60"/>
      <c r="F29" s="55"/>
      <c r="G29" s="36">
        <v>22</v>
      </c>
      <c r="H29" s="38" t="s">
        <v>142</v>
      </c>
      <c r="I29" s="155">
        <f>J28-I30</f>
        <v>0</v>
      </c>
      <c r="J29" s="150">
        <f>ROUND((I29*20)/100,2)</f>
        <v>0</v>
      </c>
    </row>
    <row r="30" spans="2:10" ht="18" customHeight="1">
      <c r="B30" s="7"/>
      <c r="C30" s="8" t="s">
        <v>113</v>
      </c>
      <c r="D30" s="8"/>
      <c r="E30" s="60"/>
      <c r="F30" s="55"/>
      <c r="G30" s="36">
        <v>23</v>
      </c>
      <c r="H30" s="38" t="s">
        <v>143</v>
      </c>
      <c r="I30" s="155">
        <f>SUMIF(Prehlad!O11:O9999,0,Prehlad!J11:J9999)</f>
        <v>0</v>
      </c>
      <c r="J30" s="150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114</v>
      </c>
      <c r="J31" s="154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115</v>
      </c>
      <c r="H32" s="63" t="s">
        <v>144</v>
      </c>
      <c r="I32" s="78"/>
      <c r="J32" s="79">
        <v>0</v>
      </c>
    </row>
    <row r="33" spans="2:10" ht="18" customHeight="1">
      <c r="B33" s="64"/>
      <c r="C33" s="65"/>
      <c r="D33" s="52" t="s">
        <v>116</v>
      </c>
      <c r="E33" s="65"/>
      <c r="F33" s="65"/>
      <c r="G33" s="65"/>
      <c r="H33" s="65" t="s">
        <v>117</v>
      </c>
      <c r="I33" s="65"/>
      <c r="J33" s="80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1"/>
    </row>
    <row r="35" spans="2:10" ht="18" customHeight="1">
      <c r="B35" s="56"/>
      <c r="C35" s="58" t="s">
        <v>112</v>
      </c>
      <c r="D35" s="58"/>
      <c r="E35" s="58"/>
      <c r="F35" s="57"/>
      <c r="G35" s="58" t="s">
        <v>112</v>
      </c>
      <c r="H35" s="58"/>
      <c r="I35" s="58"/>
      <c r="J35" s="81"/>
    </row>
    <row r="36" spans="2:10" ht="18" customHeight="1">
      <c r="B36" s="7"/>
      <c r="C36" s="8" t="s">
        <v>113</v>
      </c>
      <c r="D36" s="8"/>
      <c r="E36" s="8"/>
      <c r="F36" s="9"/>
      <c r="G36" s="8" t="s">
        <v>113</v>
      </c>
      <c r="H36" s="8"/>
      <c r="I36" s="8"/>
      <c r="J36" s="67"/>
    </row>
    <row r="37" spans="2:10" ht="18" customHeight="1">
      <c r="B37" s="56"/>
      <c r="C37" s="58" t="s">
        <v>108</v>
      </c>
      <c r="D37" s="58"/>
      <c r="E37" s="58"/>
      <c r="F37" s="57"/>
      <c r="G37" s="58" t="s">
        <v>108</v>
      </c>
      <c r="H37" s="58"/>
      <c r="I37" s="58"/>
      <c r="J37" s="81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1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1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1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0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Width="0"/>
  <drawing r:id="rId1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Prehlad</vt:lpstr>
      <vt:lpstr>Figury</vt:lpstr>
      <vt:lpstr>Rekapitulacia</vt:lpstr>
      <vt:lpstr>Kryci list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Julia</cp:lastModifiedBy>
  <cp:revision>0</cp:revision>
  <cp:lastPrinted>2016-04-18T11:45:00Z</cp:lastPrinted>
  <dcterms:created xsi:type="dcterms:W3CDTF">1999-04-06T07:39:00Z</dcterms:created>
  <dcterms:modified xsi:type="dcterms:W3CDTF">2022-06-17T09:59:23Z</dcterms:modified>
</cp:coreProperties>
</file>